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718" activeTab="0"/>
  </bookViews>
  <sheets>
    <sheet name="PRECIOS" sheetId="1" r:id="rId1"/>
    <sheet name="INFANTIL" sheetId="2" r:id="rId2"/>
    <sheet name="JUVENIL" sheetId="3" r:id="rId3"/>
    <sheet name="ADULTO (1)" sheetId="4" r:id="rId4"/>
    <sheet name="ADULTO (2)" sheetId="5" r:id="rId5"/>
    <sheet name="ADULTO (3)" sheetId="6" r:id="rId6"/>
    <sheet name="ADULTO (4)" sheetId="7" r:id="rId7"/>
    <sheet name="ADULTO (5)" sheetId="8" r:id="rId8"/>
    <sheet name="ADULTO (6)" sheetId="9" r:id="rId9"/>
    <sheet name="ADULTO (7)" sheetId="10" r:id="rId10"/>
    <sheet name="ADULTO (8)" sheetId="11" r:id="rId11"/>
    <sheet name="ADULTO (9)" sheetId="12" r:id="rId12"/>
    <sheet name="ADULTO (10)" sheetId="13" r:id="rId13"/>
    <sheet name="INFANTIL FAMILIAR" sheetId="14" r:id="rId14"/>
    <sheet name="JUVENIL FAMILIAR" sheetId="15" r:id="rId15"/>
  </sheets>
  <definedNames>
    <definedName name="_xlfn.COUNTIFS" hidden="1">#NAME?</definedName>
    <definedName name="_xlnm.Print_Area" localSheetId="3">'ADULTO (1)'!$A$1:$AA$35</definedName>
    <definedName name="_xlnm.Print_Area" localSheetId="12">'ADULTO (10)'!$A$1:$AA$35</definedName>
    <definedName name="_xlnm.Print_Area" localSheetId="4">'ADULTO (2)'!$A$1:$AA$35</definedName>
    <definedName name="_xlnm.Print_Area" localSheetId="5">'ADULTO (3)'!$A$1:$AA$35</definedName>
    <definedName name="_xlnm.Print_Area" localSheetId="6">'ADULTO (4)'!$A$1:$AA$35</definedName>
    <definedName name="_xlnm.Print_Area" localSheetId="7">'ADULTO (5)'!$A$1:$AA$35</definedName>
    <definedName name="_xlnm.Print_Area" localSheetId="8">'ADULTO (6)'!$A$1:$AA$35</definedName>
    <definedName name="_xlnm.Print_Area" localSheetId="9">'ADULTO (7)'!$A$1:$AA$35</definedName>
    <definedName name="_xlnm.Print_Area" localSheetId="10">'ADULTO (8)'!$A$1:$AA$35</definedName>
    <definedName name="_xlnm.Print_Area" localSheetId="11">'ADULTO (9)'!$A$1:$AA$35</definedName>
    <definedName name="_xlnm.Print_Area" localSheetId="1">'INFANTIL'!$A$1:$AA$34</definedName>
    <definedName name="_xlnm.Print_Area" localSheetId="13">'INFANTIL FAMILIAR'!$A$1:$AA$34</definedName>
    <definedName name="_xlnm.Print_Area" localSheetId="2">'JUVENIL'!$A$1:$AA$33</definedName>
    <definedName name="_xlnm.Print_Area" localSheetId="14">'JUVENIL FAMILIAR'!$A$1:$AA$34</definedName>
  </definedNames>
  <calcPr fullCalcOnLoad="1"/>
</workbook>
</file>

<file path=xl/comments10.xml><?xml version="1.0" encoding="utf-8"?>
<comments xmlns="http://schemas.openxmlformats.org/spreadsheetml/2006/main">
  <authors>
    <author/>
  </authors>
  <commentList>
    <comment ref="T13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A,B, C, D o E 
</t>
        </r>
      </text>
    </comment>
    <comment ref="AA13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3,4 o 5, SEGÚN LAS AMPLIACIONES DESEADAS 
</t>
        </r>
      </text>
    </comment>
    <comment ref="T14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14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15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15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16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16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17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17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18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18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19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19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20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20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21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21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22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22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23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23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24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24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25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25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26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26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27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27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</commentList>
</comments>
</file>

<file path=xl/comments11.xml><?xml version="1.0" encoding="utf-8"?>
<comments xmlns="http://schemas.openxmlformats.org/spreadsheetml/2006/main">
  <authors>
    <author/>
  </authors>
  <commentList>
    <comment ref="T13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A,B, C, D o E 
</t>
        </r>
      </text>
    </comment>
    <comment ref="AA13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3,4 o 5, SEGÚN LAS AMPLIACIONES DESEADAS 
</t>
        </r>
      </text>
    </comment>
    <comment ref="T14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14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15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15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16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16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17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17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18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18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19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19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20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20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21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21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22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22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23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23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24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24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25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25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26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26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27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27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T13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A,B, C, D o E 
</t>
        </r>
      </text>
    </comment>
    <comment ref="AA13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3,4 o 5, SEGÚN LAS AMPLIACIONES DESEADAS 
</t>
        </r>
      </text>
    </comment>
    <comment ref="T14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14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15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15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16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16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17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17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18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18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19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19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20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20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21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21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22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22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23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23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24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24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25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25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26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26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27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27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T13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A,B, C, D o E 
</t>
        </r>
      </text>
    </comment>
    <comment ref="AA13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3,4 o 5, SEGÚN LAS AMPLIACIONES DESEADAS 
</t>
        </r>
      </text>
    </comment>
    <comment ref="T14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14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15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15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16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16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17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17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18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18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19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19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20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20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21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21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22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22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23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23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24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24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25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25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26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26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27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27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T13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A,B, C, D o E 
</t>
        </r>
      </text>
    </comment>
    <comment ref="AA13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3,4 o 5, SEGÚN LAS AMPLIACIONES DESEADAS 
</t>
        </r>
      </text>
    </comment>
    <comment ref="T14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14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15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15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16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16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17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17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18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18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19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19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20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20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21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21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22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22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23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23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24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24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25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25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26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26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27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27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</commentList>
</comments>
</file>

<file path=xl/comments15.xml><?xml version="1.0" encoding="utf-8"?>
<comments xmlns="http://schemas.openxmlformats.org/spreadsheetml/2006/main">
  <authors>
    <author/>
  </authors>
  <commentList>
    <comment ref="T13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A,B, C, D o E 
</t>
        </r>
      </text>
    </comment>
    <comment ref="AA13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3,4 o 5, SEGÚN LAS AMPLIACIONES DESEADAS 
</t>
        </r>
      </text>
    </comment>
    <comment ref="T14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14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15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15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16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16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17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17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18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18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19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19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20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20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21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21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22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22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23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23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24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24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25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25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26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26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27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27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T13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A,B, C, D o E 
</t>
        </r>
      </text>
    </comment>
    <comment ref="AA13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3,4 o 5, SEGÚN LAS AMPLIACIONES DESEADAS 
</t>
        </r>
      </text>
    </comment>
    <comment ref="T14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14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15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15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16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16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17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17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18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18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19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19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20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20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21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21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22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22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23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23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24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24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25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25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26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26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27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27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</commentList>
</comments>
</file>

<file path=xl/comments3.xml><?xml version="1.0" encoding="utf-8"?>
<comments xmlns="http://schemas.openxmlformats.org/spreadsheetml/2006/main">
  <authors>
    <author>argocd</author>
    <author/>
  </authors>
  <commentList>
    <comment ref="A1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13" authorId="1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A,B, C, D o E 
</t>
        </r>
      </text>
    </comment>
    <comment ref="AA13" authorId="1">
      <text>
        <r>
          <rPr>
            <b/>
            <sz val="14"/>
            <color indexed="12"/>
            <rFont val="Tahoma"/>
            <family val="2"/>
          </rPr>
          <t xml:space="preserve">INTRODUCIR UNA "X" EN LAS CASILLAS 1, 2, 3,4 o 5, SEGÚN LAS AMPLIACIONES DESEADAS 
</t>
        </r>
      </text>
    </comment>
    <comment ref="T14" authorId="1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14" authorId="1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15" authorId="1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15" authorId="1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16" authorId="1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16" authorId="1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17" authorId="1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17" authorId="1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18" authorId="1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18" authorId="1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19" authorId="1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19" authorId="1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20" authorId="1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20" authorId="1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21" authorId="1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21" authorId="1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22" authorId="1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22" authorId="1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23" authorId="1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23" authorId="1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24" authorId="1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24" authorId="1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25" authorId="1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25" authorId="1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26" authorId="1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26" authorId="1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27" authorId="1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27" authorId="1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</commentList>
</comments>
</file>

<file path=xl/comments4.xml><?xml version="1.0" encoding="utf-8"?>
<comments xmlns="http://schemas.openxmlformats.org/spreadsheetml/2006/main">
  <authors>
    <author/>
    <author>argocd</author>
  </authors>
  <commentList>
    <comment ref="T13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A,B, C, D o E 
</t>
        </r>
      </text>
    </comment>
    <comment ref="AA13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3,4 o 5, SEGÚN LAS AMPLIACIONES DESEADAS 
</t>
        </r>
      </text>
    </comment>
    <comment ref="AA15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AA16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AA17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AA18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AA19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AA20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A1" authorId="1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AA24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AA25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AA26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AA27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14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T15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T16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T17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T18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T19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T20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T21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T22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T23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T24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T25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T26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T27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14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AA21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AA22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AA23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T13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A,B, C, D o E 
</t>
        </r>
      </text>
    </comment>
    <comment ref="AA13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3,4 o 5, SEGÚN LAS AMPLIACIONES DESEADAS 
</t>
        </r>
      </text>
    </comment>
    <comment ref="T14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14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15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15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16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16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17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17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18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18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19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19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20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20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21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21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22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22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23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23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24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24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25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25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26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26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27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27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T13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A,B, C, D o E 
</t>
        </r>
      </text>
    </comment>
    <comment ref="AA13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3,4 o 5, SEGÚN LAS AMPLIACIONES DESEADAS 
</t>
        </r>
      </text>
    </comment>
    <comment ref="T14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14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15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15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16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16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17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17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18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18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19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19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20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20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21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21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22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22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23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23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24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24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25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25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26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26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27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27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T13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A,B, C, D o E 
</t>
        </r>
      </text>
    </comment>
    <comment ref="AA13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3,4 o 5, SEGÚN LAS AMPLIACIONES DESEADAS 
</t>
        </r>
      </text>
    </comment>
    <comment ref="T14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14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15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15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16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16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17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17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18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18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19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19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20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20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21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21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22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22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23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23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24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24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25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25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26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26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27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27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T13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A,B, C, D o E 
</t>
        </r>
      </text>
    </comment>
    <comment ref="AA13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3,4 o 5, SEGÚN LAS AMPLIACIONES DESEADAS 
</t>
        </r>
      </text>
    </comment>
    <comment ref="T14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14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15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15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16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16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17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17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18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18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19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19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20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20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21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21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22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22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23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23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24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24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25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25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26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26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27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27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T13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A,B, C, D o E 
</t>
        </r>
      </text>
    </comment>
    <comment ref="AA13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3,4 o 5, SEGÚN LAS AMPLIACIONES DESEADAS 
</t>
        </r>
      </text>
    </comment>
    <comment ref="T14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14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15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15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16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16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17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17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18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18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19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19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20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20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21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21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22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22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23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23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24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24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25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25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26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26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  <comment ref="T27" authorId="0">
      <text>
        <r>
          <rPr>
            <b/>
            <sz val="14"/>
            <color indexed="12"/>
            <rFont val="Tahoma"/>
            <family val="2"/>
          </rPr>
          <t xml:space="preserve">INTRODUCIR SOLO UNA "X" EN UNA DE LAS CASILLAS B, C, D, E o F 
</t>
        </r>
      </text>
    </comment>
    <comment ref="AA27" authorId="0">
      <text>
        <r>
          <rPr>
            <b/>
            <sz val="14"/>
            <color indexed="12"/>
            <rFont val="Tahoma"/>
            <family val="2"/>
          </rPr>
          <t xml:space="preserve">INTRODUCIR UNA "X" EN LAS CASILLAS 1, 2, 3 o 4, SEGÚN LAS AMPLIACIONES DESEADAS 
</t>
        </r>
      </text>
    </comment>
  </commentList>
</comments>
</file>

<file path=xl/sharedStrings.xml><?xml version="1.0" encoding="utf-8"?>
<sst xmlns="http://schemas.openxmlformats.org/spreadsheetml/2006/main" count="1030" uniqueCount="75">
  <si>
    <t>MAY</t>
  </si>
  <si>
    <t>JUV</t>
  </si>
  <si>
    <t>INF</t>
  </si>
  <si>
    <t>B</t>
  </si>
  <si>
    <t>C</t>
  </si>
  <si>
    <t>D</t>
  </si>
  <si>
    <t>E</t>
  </si>
  <si>
    <t>A</t>
  </si>
  <si>
    <t>RESUMEN:</t>
  </si>
  <si>
    <t>JUVENILES</t>
  </si>
  <si>
    <t>INFANTILES</t>
  </si>
  <si>
    <t>TOTAL</t>
  </si>
  <si>
    <t>FIRMA Y SELLO</t>
  </si>
  <si>
    <t xml:space="preserve">FECHA REC. FDMCM  </t>
  </si>
  <si>
    <t>PRESIDENTE FDMCM</t>
  </si>
  <si>
    <t xml:space="preserve">ENTIDAD   </t>
  </si>
  <si>
    <t>COMPAÑÍA ASEGURADORA:</t>
  </si>
  <si>
    <t xml:space="preserve">CP.:   </t>
  </si>
  <si>
    <t>MAPFRE</t>
  </si>
  <si>
    <t>PROVINCIA</t>
  </si>
  <si>
    <t>FECHA.:</t>
  </si>
  <si>
    <t>Suplementos</t>
  </si>
  <si>
    <t xml:space="preserve">NIF </t>
  </si>
  <si>
    <t>APELLIDOS</t>
  </si>
  <si>
    <t>NOMBRE</t>
  </si>
  <si>
    <t>V</t>
  </si>
  <si>
    <t>M</t>
  </si>
  <si>
    <t>DOMICILIO</t>
  </si>
  <si>
    <t>CP</t>
  </si>
  <si>
    <t>Euros</t>
  </si>
  <si>
    <t>EMAIL</t>
  </si>
  <si>
    <t xml:space="preserve"> </t>
  </si>
  <si>
    <t>JUVENILES fam</t>
  </si>
  <si>
    <t>INFANTILES fam</t>
  </si>
  <si>
    <t>AVDA. FRANCISCO AGUIRRE 255, BAJO, LOCAL 1</t>
  </si>
  <si>
    <t>45600 TALAVERA DE LA REINA (TOLEDO</t>
  </si>
  <si>
    <t>TELF. 925185921</t>
  </si>
  <si>
    <t>Nº FEDME:</t>
  </si>
  <si>
    <t>SÓLO 
TARJETA 
ELECTRÓNICA</t>
  </si>
  <si>
    <t>IMPORTE TOTAL:</t>
  </si>
  <si>
    <t>FEDERACIÓN DE DEPORTES DE MONTAÑA 
DE CASTILLA-LA MACHA</t>
  </si>
  <si>
    <t>RELACIÓN:</t>
  </si>
  <si>
    <t>CATEGORÍA</t>
  </si>
  <si>
    <t>POBLACIÓN</t>
  </si>
  <si>
    <t>TELÉFONO</t>
  </si>
  <si>
    <t xml:space="preserve">DIRECCIÓN                 </t>
  </si>
  <si>
    <t>ADULTO</t>
  </si>
  <si>
    <t>NOTA.- Introducir sólo una X en las casillas A,B, C, D o E</t>
  </si>
  <si>
    <t>FECHA
NACIMIENTO</t>
  </si>
  <si>
    <t>MODIF.</t>
  </si>
  <si>
    <r>
      <t xml:space="preserve">SI EL FEDERADO </t>
    </r>
    <r>
      <rPr>
        <b/>
        <sz val="18"/>
        <rFont val="Arial"/>
        <family val="2"/>
      </rPr>
      <t>SÓLO</t>
    </r>
    <r>
      <rPr>
        <b/>
        <sz val="16"/>
        <rFont val="Arial"/>
        <family val="2"/>
      </rPr>
      <t xml:space="preserve"> QUIERE LA TARJETA ELECTRÓNICA, HAY QUE MARCAR LA CASILLA "SÓLO TARJETA ELECTRÓNICA" CON UNA </t>
    </r>
    <r>
      <rPr>
        <b/>
        <sz val="20"/>
        <rFont val="Arial"/>
        <family val="2"/>
      </rPr>
      <t>X</t>
    </r>
    <r>
      <rPr>
        <b/>
        <sz val="16"/>
        <rFont val="Arial"/>
        <family val="2"/>
      </rPr>
      <t xml:space="preserve"> E INCLUIR UN </t>
    </r>
    <r>
      <rPr>
        <b/>
        <sz val="20"/>
        <rFont val="Arial"/>
        <family val="2"/>
      </rPr>
      <t>EMAIL</t>
    </r>
    <r>
      <rPr>
        <b/>
        <sz val="16"/>
        <rFont val="Arial"/>
        <family val="2"/>
      </rPr>
      <t xml:space="preserve"> DE ESA PERSONA.</t>
    </r>
  </si>
  <si>
    <t>PRECIOS LICENCIAS 2.021</t>
  </si>
  <si>
    <t>JUVENIL</t>
  </si>
  <si>
    <t>INFANTIL</t>
  </si>
  <si>
    <t>INFANTIL FAMILIAR</t>
  </si>
  <si>
    <t>NOTA.- Introducir sólo una X en las casillas A,B o C</t>
  </si>
  <si>
    <t>NOTA.- Introducir sólo una X en las casillas A,B, C o D</t>
  </si>
  <si>
    <t>JUVENIL FAMILIAR</t>
  </si>
  <si>
    <t>ADULTOS</t>
  </si>
  <si>
    <t>FAMILIAR</t>
  </si>
  <si>
    <t>De 0 a 13 años inclusive.</t>
  </si>
  <si>
    <t>De 14 a 17 años inclusive.</t>
  </si>
  <si>
    <t>A partir de 18 años.</t>
  </si>
  <si>
    <t>SEGUROS TEMPORALES</t>
  </si>
  <si>
    <t>OPCIÓN 1</t>
  </si>
  <si>
    <t>OPCIÓN 2</t>
  </si>
  <si>
    <t>*LA MODALIDAD "E" SÓLO SE PERMITE HASTA LOS 80 AÑOS.</t>
  </si>
  <si>
    <t>1. BTT</t>
  </si>
  <si>
    <t>2. ESQUÍ ALPINO (incluye TELEMARK)</t>
  </si>
  <si>
    <t>3. ESQUÍ NÓRDICO / FONDO</t>
  </si>
  <si>
    <t>4. SNOWBOARD</t>
  </si>
  <si>
    <t>5. AMPLIACIÓN: D+ ó E+</t>
  </si>
  <si>
    <t>SUPLEMENTOS</t>
  </si>
  <si>
    <t xml:space="preserve"> NUEVO NÚMERO DE CUENTA BANCARIA: 
ES07 0081 5234 1900 0171 6280
BANCO SABADELL</t>
  </si>
  <si>
    <t>SI EL FEDERADO SÓLO QUIERE LA TARJETA ELECTRÓNICA, 
OBTENDRÁ UN DESCUENTO DE 2€.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</si>
</sst>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\-??\ [$€-1]_-"/>
    <numFmt numFmtId="165" formatCode="_-* #,##0.00&quot; pta&quot;_-;\-* #,##0.00&quot; pta&quot;_-;_-* \-??&quot; pta&quot;_-;_-@_-"/>
    <numFmt numFmtId="166" formatCode="_-* #,##0.00\ [$€-C0A]_-;\-* #,##0.00\ [$€-C0A]_-;_-* \-??\ [$€-C0A]_-;_-@_-"/>
    <numFmt numFmtId="167" formatCode="#,##0.00\ [$€-1]"/>
    <numFmt numFmtId="168" formatCode="_-* #,##0.00\ [$€-1]_-;\-* #,##0.00\ [$€-1]_-;_-* \-??\ [$€-1]_-;_-@_-"/>
    <numFmt numFmtId="169" formatCode="dd\-mm\-yy"/>
    <numFmt numFmtId="170" formatCode="_-* #,##0.00\ [$€-1]_-;\-* #,##0.00\ [$€-1]_-;_-* &quot;-&quot;??\ [$€-1]_-;_-@_-"/>
    <numFmt numFmtId="171" formatCode="_-* #,##0\ [$€-1]_-;\-* #,##0\ [$€-1]_-;_-* &quot;-&quot;\ [$€-1]_-;_-@_-"/>
  </numFmts>
  <fonts count="63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4"/>
      <color indexed="12"/>
      <name val="Tahoma"/>
      <family val="2"/>
    </font>
    <font>
      <sz val="14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b/>
      <sz val="16"/>
      <color indexed="60"/>
      <name val="Arial"/>
      <family val="2"/>
    </font>
    <font>
      <b/>
      <sz val="10"/>
      <color indexed="9"/>
      <name val="Arial"/>
      <family val="2"/>
    </font>
    <font>
      <b/>
      <sz val="18"/>
      <color indexed="60"/>
      <name val="Arial"/>
      <family val="2"/>
    </font>
    <font>
      <b/>
      <sz val="18"/>
      <color indexed="8"/>
      <name val="Calibri"/>
      <family val="0"/>
    </font>
    <font>
      <b/>
      <sz val="12"/>
      <color indexed="8"/>
      <name val="Calibri"/>
      <family val="0"/>
    </font>
    <font>
      <b/>
      <sz val="14"/>
      <color indexed="8"/>
      <name val="Calibri"/>
      <family val="0"/>
    </font>
    <font>
      <b/>
      <u val="single"/>
      <sz val="20"/>
      <color indexed="8"/>
      <name val="Calibri"/>
      <family val="0"/>
    </font>
    <font>
      <b/>
      <u val="single"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6"/>
      <color rgb="FFC00000"/>
      <name val="Arial"/>
      <family val="2"/>
    </font>
    <font>
      <b/>
      <sz val="10"/>
      <color theme="0"/>
      <name val="Arial"/>
      <family val="2"/>
    </font>
    <font>
      <b/>
      <sz val="18"/>
      <color rgb="FFC00000"/>
      <name val="Arial"/>
      <family val="2"/>
    </font>
    <font>
      <b/>
      <sz val="8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8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3" tint="0.39998000860214233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/>
      <top style="thick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/>
      <right style="thick"/>
      <top style="thick">
        <color indexed="8"/>
      </top>
      <bottom style="thick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>
        <color indexed="8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164" fontId="0" fillId="0" borderId="0" applyFill="0" applyBorder="0" applyAlignment="0" applyProtection="0"/>
    <xf numFmtId="0" fontId="49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0" fontId="5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424">
    <xf numFmtId="0" fontId="0" fillId="0" borderId="0" xfId="0" applyAlignment="1">
      <alignment/>
    </xf>
    <xf numFmtId="0" fontId="2" fillId="0" borderId="0" xfId="0" applyFont="1" applyAlignment="1">
      <alignment/>
    </xf>
    <xf numFmtId="164" fontId="0" fillId="33" borderId="10" xfId="45" applyFont="1" applyFill="1" applyBorder="1" applyAlignment="1" applyProtection="1">
      <alignment horizontal="left"/>
      <protection/>
    </xf>
    <xf numFmtId="164" fontId="0" fillId="33" borderId="10" xfId="45" applyFont="1" applyFill="1" applyBorder="1" applyAlignment="1" applyProtection="1">
      <alignment/>
      <protection/>
    </xf>
    <xf numFmtId="164" fontId="0" fillId="34" borderId="10" xfId="45" applyFont="1" applyFill="1" applyBorder="1" applyAlignment="1" applyProtection="1">
      <alignment/>
      <protection/>
    </xf>
    <xf numFmtId="164" fontId="0" fillId="35" borderId="10" xfId="45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0" fontId="4" fillId="0" borderId="0" xfId="0" applyFont="1" applyAlignment="1">
      <alignment vertical="top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36" borderId="12" xfId="0" applyFont="1" applyFill="1" applyBorder="1" applyAlignment="1" applyProtection="1">
      <alignment horizontal="left"/>
      <protection locked="0"/>
    </xf>
    <xf numFmtId="169" fontId="0" fillId="36" borderId="12" xfId="0" applyNumberFormat="1" applyFill="1" applyBorder="1" applyAlignment="1" applyProtection="1">
      <alignment/>
      <protection locked="0"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49" fontId="1" fillId="37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37" borderId="13" xfId="0" applyFont="1" applyFill="1" applyBorder="1" applyAlignment="1" applyProtection="1">
      <alignment horizontal="center" vertical="center" wrapText="1"/>
      <protection locked="0"/>
    </xf>
    <xf numFmtId="0" fontId="8" fillId="37" borderId="13" xfId="0" applyFont="1" applyFill="1" applyBorder="1" applyAlignment="1" applyProtection="1">
      <alignment horizontal="center" vertical="center" wrapText="1"/>
      <protection locked="0"/>
    </xf>
    <xf numFmtId="0" fontId="6" fillId="37" borderId="13" xfId="0" applyFont="1" applyFill="1" applyBorder="1" applyAlignment="1" applyProtection="1">
      <alignment horizontal="center" vertical="center" wrapText="1"/>
      <protection locked="0"/>
    </xf>
    <xf numFmtId="0" fontId="7" fillId="37" borderId="13" xfId="0" applyFont="1" applyFill="1" applyBorder="1" applyAlignment="1" applyProtection="1">
      <alignment horizontal="center" vertical="center" wrapText="1"/>
      <protection locked="0"/>
    </xf>
    <xf numFmtId="0" fontId="2" fillId="37" borderId="13" xfId="0" applyFont="1" applyFill="1" applyBorder="1" applyAlignment="1" applyProtection="1">
      <alignment horizontal="center" vertical="center" wrapText="1"/>
      <protection locked="0"/>
    </xf>
    <xf numFmtId="164" fontId="0" fillId="38" borderId="10" xfId="45" applyFont="1" applyFill="1" applyBorder="1" applyAlignment="1" applyProtection="1">
      <alignment/>
      <protection/>
    </xf>
    <xf numFmtId="0" fontId="2" fillId="39" borderId="14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64" fontId="0" fillId="0" borderId="0" xfId="45" applyFont="1" applyFill="1" applyBorder="1" applyAlignment="1" applyProtection="1">
      <alignment/>
      <protection/>
    </xf>
    <xf numFmtId="166" fontId="3" fillId="0" borderId="14" xfId="49" applyNumberFormat="1" applyFont="1" applyFill="1" applyBorder="1" applyAlignment="1" applyProtection="1">
      <alignment/>
      <protection/>
    </xf>
    <xf numFmtId="164" fontId="0" fillId="35" borderId="15" xfId="45" applyFont="1" applyFill="1" applyBorder="1" applyAlignment="1" applyProtection="1">
      <alignment/>
      <protection/>
    </xf>
    <xf numFmtId="164" fontId="0" fillId="38" borderId="16" xfId="45" applyFont="1" applyFill="1" applyBorder="1" applyAlignment="1" applyProtection="1">
      <alignment/>
      <protection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vertical="top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36" borderId="22" xfId="0" applyFill="1" applyBorder="1" applyAlignment="1" applyProtection="1">
      <alignment horizontal="left" vertical="center"/>
      <protection locked="0"/>
    </xf>
    <xf numFmtId="0" fontId="2" fillId="36" borderId="23" xfId="0" applyFont="1" applyFill="1" applyBorder="1" applyAlignment="1" applyProtection="1">
      <alignment horizontal="left" vertical="center"/>
      <protection locked="0"/>
    </xf>
    <xf numFmtId="0" fontId="0" fillId="36" borderId="13" xfId="0" applyFill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left" vertical="center"/>
    </xf>
    <xf numFmtId="0" fontId="1" fillId="0" borderId="24" xfId="0" applyFont="1" applyBorder="1" applyAlignment="1">
      <alignment horizontal="center" vertical="center"/>
    </xf>
    <xf numFmtId="164" fontId="0" fillId="34" borderId="25" xfId="45" applyFont="1" applyFill="1" applyBorder="1" applyAlignment="1" applyProtection="1">
      <alignment/>
      <protection/>
    </xf>
    <xf numFmtId="164" fontId="0" fillId="35" borderId="26" xfId="45" applyFont="1" applyFill="1" applyBorder="1" applyAlignment="1" applyProtection="1">
      <alignment/>
      <protection/>
    </xf>
    <xf numFmtId="164" fontId="0" fillId="38" borderId="25" xfId="45" applyFont="1" applyFill="1" applyBorder="1" applyAlignment="1" applyProtection="1">
      <alignment/>
      <protection/>
    </xf>
    <xf numFmtId="164" fontId="0" fillId="38" borderId="27" xfId="45" applyFont="1" applyFill="1" applyBorder="1" applyAlignment="1" applyProtection="1">
      <alignment/>
      <protection/>
    </xf>
    <xf numFmtId="164" fontId="0" fillId="34" borderId="28" xfId="45" applyFont="1" applyFill="1" applyBorder="1" applyAlignment="1" applyProtection="1">
      <alignment/>
      <protection/>
    </xf>
    <xf numFmtId="164" fontId="0" fillId="35" borderId="28" xfId="45" applyFont="1" applyFill="1" applyBorder="1" applyAlignment="1" applyProtection="1">
      <alignment/>
      <protection/>
    </xf>
    <xf numFmtId="164" fontId="0" fillId="38" borderId="28" xfId="45" applyFont="1" applyFill="1" applyBorder="1" applyAlignment="1" applyProtection="1">
      <alignment/>
      <protection/>
    </xf>
    <xf numFmtId="164" fontId="0" fillId="0" borderId="0" xfId="45" applyFont="1" applyFill="1" applyBorder="1" applyAlignment="1" applyProtection="1">
      <alignment horizontal="left"/>
      <protection/>
    </xf>
    <xf numFmtId="49" fontId="1" fillId="40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40" borderId="13" xfId="0" applyFont="1" applyFill="1" applyBorder="1" applyAlignment="1" applyProtection="1">
      <alignment horizontal="center" vertical="center" wrapText="1"/>
      <protection locked="0"/>
    </xf>
    <xf numFmtId="0" fontId="8" fillId="40" borderId="13" xfId="0" applyFont="1" applyFill="1" applyBorder="1" applyAlignment="1" applyProtection="1">
      <alignment horizontal="center" vertical="center" wrapText="1"/>
      <protection locked="0"/>
    </xf>
    <xf numFmtId="0" fontId="6" fillId="40" borderId="13" xfId="0" applyFont="1" applyFill="1" applyBorder="1" applyAlignment="1" applyProtection="1">
      <alignment horizontal="center" vertical="center" wrapText="1"/>
      <protection locked="0"/>
    </xf>
    <xf numFmtId="0" fontId="7" fillId="40" borderId="13" xfId="0" applyFont="1" applyFill="1" applyBorder="1" applyAlignment="1" applyProtection="1">
      <alignment horizontal="center" vertical="center" wrapText="1"/>
      <protection locked="0"/>
    </xf>
    <xf numFmtId="0" fontId="2" fillId="40" borderId="13" xfId="0" applyFont="1" applyFill="1" applyBorder="1" applyAlignment="1" applyProtection="1">
      <alignment horizontal="center" vertical="center" wrapText="1"/>
      <protection locked="0"/>
    </xf>
    <xf numFmtId="0" fontId="1" fillId="40" borderId="14" xfId="0" applyFont="1" applyFill="1" applyBorder="1" applyAlignment="1" applyProtection="1">
      <alignment horizontal="center" vertical="center" wrapText="1"/>
      <protection locked="0"/>
    </xf>
    <xf numFmtId="49" fontId="1" fillId="41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41" borderId="13" xfId="0" applyFont="1" applyFill="1" applyBorder="1" applyAlignment="1" applyProtection="1">
      <alignment horizontal="center" vertical="center" wrapText="1"/>
      <protection locked="0"/>
    </xf>
    <xf numFmtId="0" fontId="8" fillId="41" borderId="13" xfId="0" applyFont="1" applyFill="1" applyBorder="1" applyAlignment="1" applyProtection="1">
      <alignment horizontal="center" vertical="center" wrapText="1"/>
      <protection locked="0"/>
    </xf>
    <xf numFmtId="0" fontId="6" fillId="41" borderId="13" xfId="0" applyFont="1" applyFill="1" applyBorder="1" applyAlignment="1" applyProtection="1">
      <alignment horizontal="center" vertical="center" wrapText="1"/>
      <protection locked="0"/>
    </xf>
    <xf numFmtId="0" fontId="7" fillId="41" borderId="13" xfId="0" applyFont="1" applyFill="1" applyBorder="1" applyAlignment="1" applyProtection="1">
      <alignment horizontal="center" vertical="center" wrapText="1"/>
      <protection locked="0"/>
    </xf>
    <xf numFmtId="0" fontId="2" fillId="41" borderId="13" xfId="0" applyFont="1" applyFill="1" applyBorder="1" applyAlignment="1" applyProtection="1">
      <alignment horizontal="center" vertical="center" wrapText="1"/>
      <protection locked="0"/>
    </xf>
    <xf numFmtId="0" fontId="1" fillId="41" borderId="14" xfId="0" applyFont="1" applyFill="1" applyBorder="1" applyAlignment="1" applyProtection="1">
      <alignment horizontal="center" vertical="center" wrapText="1"/>
      <protection locked="0"/>
    </xf>
    <xf numFmtId="14" fontId="1" fillId="41" borderId="13" xfId="0" applyNumberFormat="1" applyFont="1" applyFill="1" applyBorder="1" applyAlignment="1" applyProtection="1">
      <alignment horizontal="center" vertical="center" wrapText="1"/>
      <protection locked="0"/>
    </xf>
    <xf numFmtId="49" fontId="1" fillId="42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42" borderId="13" xfId="0" applyFont="1" applyFill="1" applyBorder="1" applyAlignment="1" applyProtection="1">
      <alignment horizontal="center" vertical="center" wrapText="1"/>
      <protection locked="0"/>
    </xf>
    <xf numFmtId="0" fontId="8" fillId="42" borderId="13" xfId="0" applyFont="1" applyFill="1" applyBorder="1" applyAlignment="1" applyProtection="1">
      <alignment horizontal="center" vertical="center" wrapText="1"/>
      <protection locked="0"/>
    </xf>
    <xf numFmtId="0" fontId="6" fillId="42" borderId="13" xfId="0" applyFont="1" applyFill="1" applyBorder="1" applyAlignment="1" applyProtection="1">
      <alignment horizontal="center" vertical="center" wrapText="1"/>
      <protection locked="0"/>
    </xf>
    <xf numFmtId="0" fontId="7" fillId="42" borderId="13" xfId="0" applyFont="1" applyFill="1" applyBorder="1" applyAlignment="1" applyProtection="1">
      <alignment horizontal="center" vertical="center" wrapText="1"/>
      <protection locked="0"/>
    </xf>
    <xf numFmtId="0" fontId="2" fillId="42" borderId="13" xfId="0" applyFont="1" applyFill="1" applyBorder="1" applyAlignment="1" applyProtection="1">
      <alignment horizontal="center" vertical="center" wrapText="1"/>
      <protection locked="0"/>
    </xf>
    <xf numFmtId="0" fontId="1" fillId="42" borderId="14" xfId="0" applyFont="1" applyFill="1" applyBorder="1" applyAlignment="1" applyProtection="1">
      <alignment horizontal="center" vertical="center" wrapText="1"/>
      <protection locked="0"/>
    </xf>
    <xf numFmtId="49" fontId="1" fillId="43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43" borderId="13" xfId="0" applyFont="1" applyFill="1" applyBorder="1" applyAlignment="1" applyProtection="1">
      <alignment horizontal="center" vertical="center" wrapText="1"/>
      <protection locked="0"/>
    </xf>
    <xf numFmtId="0" fontId="8" fillId="43" borderId="13" xfId="0" applyFont="1" applyFill="1" applyBorder="1" applyAlignment="1" applyProtection="1">
      <alignment horizontal="center" vertical="center" wrapText="1"/>
      <protection locked="0"/>
    </xf>
    <xf numFmtId="0" fontId="6" fillId="43" borderId="13" xfId="0" applyFont="1" applyFill="1" applyBorder="1" applyAlignment="1" applyProtection="1">
      <alignment horizontal="center" vertical="center" wrapText="1"/>
      <protection locked="0"/>
    </xf>
    <xf numFmtId="0" fontId="7" fillId="43" borderId="13" xfId="0" applyFont="1" applyFill="1" applyBorder="1" applyAlignment="1" applyProtection="1">
      <alignment horizontal="center" vertical="center" wrapText="1"/>
      <protection locked="0"/>
    </xf>
    <xf numFmtId="0" fontId="2" fillId="43" borderId="13" xfId="0" applyFont="1" applyFill="1" applyBorder="1" applyAlignment="1" applyProtection="1">
      <alignment horizontal="center" vertical="center" wrapText="1"/>
      <protection locked="0"/>
    </xf>
    <xf numFmtId="0" fontId="1" fillId="43" borderId="14" xfId="0" applyFont="1" applyFill="1" applyBorder="1" applyAlignment="1" applyProtection="1">
      <alignment horizontal="center" vertical="center" wrapText="1"/>
      <protection locked="0"/>
    </xf>
    <xf numFmtId="14" fontId="1" fillId="43" borderId="13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45" applyFont="1" applyFill="1" applyBorder="1" applyAlignment="1" applyProtection="1">
      <alignment/>
      <protection/>
    </xf>
    <xf numFmtId="164" fontId="58" fillId="0" borderId="0" xfId="45" applyFont="1" applyFill="1" applyBorder="1" applyAlignment="1" applyProtection="1">
      <alignment/>
      <protection/>
    </xf>
    <xf numFmtId="0" fontId="1" fillId="37" borderId="14" xfId="0" applyFont="1" applyFill="1" applyBorder="1" applyAlignment="1" applyProtection="1">
      <alignment horizontal="center" vertical="center" wrapText="1"/>
      <protection locked="0"/>
    </xf>
    <xf numFmtId="49" fontId="1" fillId="44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44" borderId="13" xfId="0" applyFont="1" applyFill="1" applyBorder="1" applyAlignment="1" applyProtection="1">
      <alignment horizontal="center" vertical="center" wrapText="1"/>
      <protection locked="0"/>
    </xf>
    <xf numFmtId="0" fontId="8" fillId="44" borderId="13" xfId="0" applyFont="1" applyFill="1" applyBorder="1" applyAlignment="1" applyProtection="1">
      <alignment horizontal="center" vertical="center" wrapText="1"/>
      <protection locked="0"/>
    </xf>
    <xf numFmtId="0" fontId="6" fillId="44" borderId="13" xfId="0" applyFont="1" applyFill="1" applyBorder="1" applyAlignment="1" applyProtection="1">
      <alignment horizontal="center" vertical="center" wrapText="1"/>
      <protection locked="0"/>
    </xf>
    <xf numFmtId="0" fontId="7" fillId="44" borderId="13" xfId="0" applyFont="1" applyFill="1" applyBorder="1" applyAlignment="1" applyProtection="1">
      <alignment horizontal="center" vertical="center" wrapText="1"/>
      <protection locked="0"/>
    </xf>
    <xf numFmtId="0" fontId="2" fillId="44" borderId="13" xfId="0" applyFont="1" applyFill="1" applyBorder="1" applyAlignment="1" applyProtection="1">
      <alignment horizontal="center" vertical="center" wrapText="1"/>
      <protection locked="0"/>
    </xf>
    <xf numFmtId="0" fontId="1" fillId="44" borderId="14" xfId="0" applyFont="1" applyFill="1" applyBorder="1" applyAlignment="1" applyProtection="1">
      <alignment horizontal="center" vertical="center" wrapText="1"/>
      <protection locked="0"/>
    </xf>
    <xf numFmtId="14" fontId="1" fillId="44" borderId="13" xfId="0" applyNumberFormat="1" applyFont="1" applyFill="1" applyBorder="1" applyAlignment="1" applyProtection="1">
      <alignment horizontal="center" vertical="center" wrapText="1"/>
      <protection locked="0"/>
    </xf>
    <xf numFmtId="49" fontId="1" fillId="45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45" borderId="13" xfId="0" applyFont="1" applyFill="1" applyBorder="1" applyAlignment="1" applyProtection="1">
      <alignment horizontal="center" vertical="center" wrapText="1"/>
      <protection locked="0"/>
    </xf>
    <xf numFmtId="0" fontId="8" fillId="45" borderId="13" xfId="0" applyFont="1" applyFill="1" applyBorder="1" applyAlignment="1" applyProtection="1">
      <alignment horizontal="center" vertical="center" wrapText="1"/>
      <protection locked="0"/>
    </xf>
    <xf numFmtId="0" fontId="6" fillId="45" borderId="13" xfId="0" applyFont="1" applyFill="1" applyBorder="1" applyAlignment="1" applyProtection="1">
      <alignment horizontal="center" vertical="center" wrapText="1"/>
      <protection locked="0"/>
    </xf>
    <xf numFmtId="0" fontId="7" fillId="45" borderId="13" xfId="0" applyFont="1" applyFill="1" applyBorder="1" applyAlignment="1" applyProtection="1">
      <alignment horizontal="center" vertical="center" wrapText="1"/>
      <protection locked="0"/>
    </xf>
    <xf numFmtId="0" fontId="2" fillId="45" borderId="13" xfId="0" applyFont="1" applyFill="1" applyBorder="1" applyAlignment="1" applyProtection="1">
      <alignment horizontal="center" vertical="center" wrapText="1"/>
      <protection locked="0"/>
    </xf>
    <xf numFmtId="0" fontId="1" fillId="45" borderId="14" xfId="0" applyFont="1" applyFill="1" applyBorder="1" applyAlignment="1" applyProtection="1">
      <alignment horizontal="center" vertical="center" wrapText="1"/>
      <protection locked="0"/>
    </xf>
    <xf numFmtId="49" fontId="1" fillId="46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46" borderId="13" xfId="0" applyFont="1" applyFill="1" applyBorder="1" applyAlignment="1" applyProtection="1">
      <alignment horizontal="center" vertical="center" wrapText="1"/>
      <protection locked="0"/>
    </xf>
    <xf numFmtId="0" fontId="8" fillId="46" borderId="13" xfId="0" applyFont="1" applyFill="1" applyBorder="1" applyAlignment="1" applyProtection="1">
      <alignment horizontal="center" vertical="center" wrapText="1"/>
      <protection locked="0"/>
    </xf>
    <xf numFmtId="0" fontId="6" fillId="46" borderId="13" xfId="0" applyFont="1" applyFill="1" applyBorder="1" applyAlignment="1" applyProtection="1">
      <alignment horizontal="center" vertical="center" wrapText="1"/>
      <protection locked="0"/>
    </xf>
    <xf numFmtId="0" fontId="7" fillId="46" borderId="13" xfId="0" applyFont="1" applyFill="1" applyBorder="1" applyAlignment="1" applyProtection="1">
      <alignment horizontal="center" vertical="center" wrapText="1"/>
      <protection locked="0"/>
    </xf>
    <xf numFmtId="0" fontId="2" fillId="46" borderId="13" xfId="0" applyFont="1" applyFill="1" applyBorder="1" applyAlignment="1" applyProtection="1">
      <alignment horizontal="center" vertical="center" wrapText="1"/>
      <protection locked="0"/>
    </xf>
    <xf numFmtId="0" fontId="1" fillId="46" borderId="14" xfId="0" applyFont="1" applyFill="1" applyBorder="1" applyAlignment="1" applyProtection="1">
      <alignment horizontal="center" vertical="center" wrapText="1"/>
      <protection locked="0"/>
    </xf>
    <xf numFmtId="14" fontId="1" fillId="46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 horizontal="center" vertical="top"/>
      <protection locked="0"/>
    </xf>
    <xf numFmtId="0" fontId="0" fillId="0" borderId="21" xfId="0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59" fillId="47" borderId="14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39" borderId="14" xfId="0" applyFont="1" applyFill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vertical="center"/>
      <protection/>
    </xf>
    <xf numFmtId="2" fontId="6" fillId="0" borderId="14" xfId="0" applyNumberFormat="1" applyFont="1" applyFill="1" applyBorder="1" applyAlignment="1" applyProtection="1">
      <alignment horizontal="center" vertical="center"/>
      <protection/>
    </xf>
    <xf numFmtId="4" fontId="6" fillId="0" borderId="31" xfId="0" applyNumberFormat="1" applyFont="1" applyBorder="1" applyAlignment="1" applyProtection="1">
      <alignment horizontal="center" vertical="center"/>
      <protection/>
    </xf>
    <xf numFmtId="2" fontId="6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8" xfId="0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top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2" fillId="36" borderId="12" xfId="0" applyFont="1" applyFill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13" xfId="0" applyBorder="1" applyAlignment="1" applyProtection="1">
      <alignment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58" fillId="0" borderId="0" xfId="0" applyFont="1" applyFill="1" applyBorder="1" applyAlignment="1" applyProtection="1">
      <alignment/>
      <protection/>
    </xf>
    <xf numFmtId="0" fontId="60" fillId="0" borderId="0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vertical="top"/>
      <protection locked="0"/>
    </xf>
    <xf numFmtId="164" fontId="58" fillId="0" borderId="0" xfId="45" applyFont="1" applyFill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 vertical="center"/>
      <protection locked="0"/>
    </xf>
    <xf numFmtId="166" fontId="3" fillId="39" borderId="14" xfId="49" applyNumberFormat="1" applyFont="1" applyFill="1" applyBorder="1" applyAlignment="1" applyProtection="1">
      <alignment/>
      <protection/>
    </xf>
    <xf numFmtId="0" fontId="0" fillId="0" borderId="0" xfId="0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vertical="top"/>
      <protection locked="0"/>
    </xf>
    <xf numFmtId="0" fontId="2" fillId="0" borderId="36" xfId="0" applyFont="1" applyBorder="1" applyAlignment="1" applyProtection="1">
      <alignment horizontal="left" vertical="center"/>
      <protection/>
    </xf>
    <xf numFmtId="0" fontId="0" fillId="0" borderId="36" xfId="0" applyBorder="1" applyAlignment="1" applyProtection="1">
      <alignment horizontal="left" vertical="center"/>
      <protection/>
    </xf>
    <xf numFmtId="0" fontId="0" fillId="0" borderId="36" xfId="0" applyFont="1" applyBorder="1" applyAlignment="1" applyProtection="1">
      <alignment/>
      <protection/>
    </xf>
    <xf numFmtId="0" fontId="0" fillId="0" borderId="36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/>
      <protection locked="0"/>
    </xf>
    <xf numFmtId="0" fontId="0" fillId="0" borderId="36" xfId="0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0" fillId="0" borderId="36" xfId="0" applyFont="1" applyBorder="1" applyAlignment="1" applyProtection="1">
      <alignment/>
      <protection locked="0"/>
    </xf>
    <xf numFmtId="0" fontId="0" fillId="0" borderId="36" xfId="0" applyBorder="1" applyAlignment="1" applyProtection="1">
      <alignment horizontal="center"/>
      <protection locked="0"/>
    </xf>
    <xf numFmtId="164" fontId="1" fillId="0" borderId="0" xfId="45" applyFont="1" applyFill="1" applyBorder="1" applyAlignment="1" applyProtection="1">
      <alignment horizontal="left" vertical="center"/>
      <protection/>
    </xf>
    <xf numFmtId="0" fontId="61" fillId="47" borderId="14" xfId="0" applyFont="1" applyFill="1" applyBorder="1" applyAlignment="1" applyProtection="1">
      <alignment horizontal="center" vertical="center"/>
      <protection locked="0"/>
    </xf>
    <xf numFmtId="0" fontId="2" fillId="48" borderId="0" xfId="0" applyFont="1" applyFill="1" applyAlignment="1" applyProtection="1">
      <alignment/>
      <protection locked="0"/>
    </xf>
    <xf numFmtId="0" fontId="0" fillId="48" borderId="0" xfId="0" applyFont="1" applyFill="1" applyAlignment="1" applyProtection="1">
      <alignment/>
      <protection locked="0"/>
    </xf>
    <xf numFmtId="49" fontId="1" fillId="49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49" borderId="13" xfId="0" applyFont="1" applyFill="1" applyBorder="1" applyAlignment="1" applyProtection="1">
      <alignment horizontal="center" vertical="center" wrapText="1"/>
      <protection locked="0"/>
    </xf>
    <xf numFmtId="0" fontId="8" fillId="49" borderId="13" xfId="0" applyFont="1" applyFill="1" applyBorder="1" applyAlignment="1" applyProtection="1">
      <alignment horizontal="center" vertical="center" wrapText="1"/>
      <protection locked="0"/>
    </xf>
    <xf numFmtId="0" fontId="6" fillId="49" borderId="13" xfId="0" applyFont="1" applyFill="1" applyBorder="1" applyAlignment="1" applyProtection="1">
      <alignment horizontal="center" vertical="center" wrapText="1"/>
      <protection locked="0"/>
    </xf>
    <xf numFmtId="0" fontId="7" fillId="49" borderId="13" xfId="0" applyFont="1" applyFill="1" applyBorder="1" applyAlignment="1" applyProtection="1">
      <alignment horizontal="center" vertical="center" wrapText="1"/>
      <protection locked="0"/>
    </xf>
    <xf numFmtId="0" fontId="2" fillId="49" borderId="13" xfId="0" applyFont="1" applyFill="1" applyBorder="1" applyAlignment="1" applyProtection="1">
      <alignment horizontal="center" vertical="center" wrapText="1"/>
      <protection locked="0"/>
    </xf>
    <xf numFmtId="0" fontId="1" fillId="49" borderId="14" xfId="0" applyFont="1" applyFill="1" applyBorder="1" applyAlignment="1" applyProtection="1">
      <alignment horizontal="center" vertical="center" wrapText="1"/>
      <protection locked="0"/>
    </xf>
    <xf numFmtId="49" fontId="1" fillId="50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50" borderId="13" xfId="0" applyFont="1" applyFill="1" applyBorder="1" applyAlignment="1" applyProtection="1">
      <alignment horizontal="center" vertical="center" wrapText="1"/>
      <protection locked="0"/>
    </xf>
    <xf numFmtId="0" fontId="8" fillId="50" borderId="13" xfId="0" applyFont="1" applyFill="1" applyBorder="1" applyAlignment="1" applyProtection="1">
      <alignment horizontal="center" vertical="center" wrapText="1"/>
      <protection locked="0"/>
    </xf>
    <xf numFmtId="0" fontId="6" fillId="50" borderId="13" xfId="0" applyFont="1" applyFill="1" applyBorder="1" applyAlignment="1" applyProtection="1">
      <alignment horizontal="center" vertical="center" wrapText="1"/>
      <protection locked="0"/>
    </xf>
    <xf numFmtId="0" fontId="7" fillId="50" borderId="13" xfId="0" applyFont="1" applyFill="1" applyBorder="1" applyAlignment="1" applyProtection="1">
      <alignment horizontal="center" vertical="center" wrapText="1"/>
      <protection locked="0"/>
    </xf>
    <xf numFmtId="0" fontId="2" fillId="50" borderId="13" xfId="0" applyFont="1" applyFill="1" applyBorder="1" applyAlignment="1" applyProtection="1">
      <alignment horizontal="center" vertical="center" wrapText="1"/>
      <protection locked="0"/>
    </xf>
    <xf numFmtId="0" fontId="1" fillId="50" borderId="14" xfId="0" applyFont="1" applyFill="1" applyBorder="1" applyAlignment="1" applyProtection="1">
      <alignment horizontal="center" vertical="center" wrapText="1"/>
      <protection locked="0"/>
    </xf>
    <xf numFmtId="14" fontId="1" fillId="50" borderId="13" xfId="0" applyNumberFormat="1" applyFont="1" applyFill="1" applyBorder="1" applyAlignment="1" applyProtection="1">
      <alignment horizontal="center" vertical="center" wrapText="1"/>
      <protection locked="0"/>
    </xf>
    <xf numFmtId="0" fontId="61" fillId="47" borderId="14" xfId="0" applyFont="1" applyFill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4" borderId="37" xfId="0" applyFont="1" applyFill="1" applyBorder="1" applyAlignment="1" applyProtection="1">
      <alignment horizontal="center" vertical="center"/>
      <protection/>
    </xf>
    <xf numFmtId="0" fontId="2" fillId="34" borderId="38" xfId="0" applyFont="1" applyFill="1" applyBorder="1" applyAlignment="1" applyProtection="1">
      <alignment horizontal="center" vertical="center"/>
      <protection/>
    </xf>
    <xf numFmtId="0" fontId="2" fillId="51" borderId="39" xfId="0" applyFont="1" applyFill="1" applyBorder="1" applyAlignment="1" applyProtection="1">
      <alignment horizontal="center" vertical="center"/>
      <protection/>
    </xf>
    <xf numFmtId="0" fontId="2" fillId="35" borderId="39" xfId="0" applyFont="1" applyFill="1" applyBorder="1" applyAlignment="1" applyProtection="1">
      <alignment horizontal="center" vertical="center"/>
      <protection/>
    </xf>
    <xf numFmtId="0" fontId="2" fillId="35" borderId="40" xfId="0" applyFont="1" applyFill="1" applyBorder="1" applyAlignment="1" applyProtection="1">
      <alignment horizontal="center" vertical="center"/>
      <protection/>
    </xf>
    <xf numFmtId="0" fontId="2" fillId="35" borderId="37" xfId="0" applyFont="1" applyFill="1" applyBorder="1" applyAlignment="1" applyProtection="1">
      <alignment horizontal="center" vertical="center"/>
      <protection/>
    </xf>
    <xf numFmtId="0" fontId="0" fillId="0" borderId="41" xfId="0" applyBorder="1" applyAlignment="1" applyProtection="1">
      <alignment/>
      <protection/>
    </xf>
    <xf numFmtId="0" fontId="6" fillId="16" borderId="28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1" fillId="0" borderId="42" xfId="0" applyFont="1" applyBorder="1" applyAlignment="1" applyProtection="1">
      <alignment/>
      <protection/>
    </xf>
    <xf numFmtId="0" fontId="0" fillId="0" borderId="42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167" fontId="0" fillId="33" borderId="43" xfId="0" applyNumberFormat="1" applyFill="1" applyBorder="1" applyAlignment="1" applyProtection="1">
      <alignment/>
      <protection/>
    </xf>
    <xf numFmtId="0" fontId="0" fillId="0" borderId="43" xfId="0" applyBorder="1" applyAlignment="1" applyProtection="1">
      <alignment/>
      <protection/>
    </xf>
    <xf numFmtId="167" fontId="0" fillId="34" borderId="43" xfId="0" applyNumberFormat="1" applyFill="1" applyBorder="1" applyAlignment="1" applyProtection="1">
      <alignment/>
      <protection/>
    </xf>
    <xf numFmtId="167" fontId="0" fillId="35" borderId="43" xfId="0" applyNumberFormat="1" applyFill="1" applyBorder="1" applyAlignment="1" applyProtection="1">
      <alignment/>
      <protection/>
    </xf>
    <xf numFmtId="167" fontId="0" fillId="38" borderId="43" xfId="0" applyNumberFormat="1" applyFill="1" applyBorder="1" applyAlignment="1" applyProtection="1">
      <alignment/>
      <protection/>
    </xf>
    <xf numFmtId="167" fontId="0" fillId="52" borderId="43" xfId="0" applyNumberFormat="1" applyFill="1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167" fontId="2" fillId="53" borderId="42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 wrapText="1"/>
      <protection/>
    </xf>
    <xf numFmtId="0" fontId="3" fillId="0" borderId="44" xfId="0" applyFont="1" applyBorder="1" applyAlignment="1" applyProtection="1">
      <alignment horizontal="left" vertical="center"/>
      <protection/>
    </xf>
    <xf numFmtId="0" fontId="3" fillId="0" borderId="45" xfId="0" applyFont="1" applyBorder="1" applyAlignment="1" applyProtection="1">
      <alignment horizontal="left" vertical="center"/>
      <protection/>
    </xf>
    <xf numFmtId="0" fontId="3" fillId="0" borderId="46" xfId="0" applyFont="1" applyBorder="1" applyAlignment="1" applyProtection="1">
      <alignment horizontal="left" vertical="center"/>
      <protection/>
    </xf>
    <xf numFmtId="0" fontId="3" fillId="0" borderId="44" xfId="0" applyFont="1" applyBorder="1" applyAlignment="1" applyProtection="1">
      <alignment vertical="center"/>
      <protection/>
    </xf>
    <xf numFmtId="0" fontId="3" fillId="0" borderId="45" xfId="0" applyFont="1" applyBorder="1" applyAlignment="1" applyProtection="1">
      <alignment vertical="center"/>
      <protection/>
    </xf>
    <xf numFmtId="0" fontId="3" fillId="0" borderId="46" xfId="0" applyFont="1" applyBorder="1" applyAlignment="1" applyProtection="1">
      <alignment vertical="center"/>
      <protection/>
    </xf>
    <xf numFmtId="0" fontId="3" fillId="39" borderId="44" xfId="0" applyFont="1" applyFill="1" applyBorder="1" applyAlignment="1" applyProtection="1">
      <alignment vertical="center"/>
      <protection/>
    </xf>
    <xf numFmtId="0" fontId="3" fillId="39" borderId="45" xfId="0" applyFont="1" applyFill="1" applyBorder="1" applyAlignment="1" applyProtection="1">
      <alignment vertical="center"/>
      <protection/>
    </xf>
    <xf numFmtId="0" fontId="3" fillId="39" borderId="46" xfId="0" applyFont="1" applyFill="1" applyBorder="1" applyAlignment="1" applyProtection="1">
      <alignment vertical="center"/>
      <protection/>
    </xf>
    <xf numFmtId="0" fontId="0" fillId="54" borderId="42" xfId="0" applyFill="1" applyBorder="1" applyAlignment="1" applyProtection="1">
      <alignment horizontal="center" vertical="center"/>
      <protection/>
    </xf>
    <xf numFmtId="0" fontId="0" fillId="55" borderId="42" xfId="0" applyFill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 vertical="center"/>
      <protection/>
    </xf>
    <xf numFmtId="0" fontId="0" fillId="0" borderId="47" xfId="0" applyBorder="1" applyAlignment="1" applyProtection="1">
      <alignment horizontal="center" vertical="center"/>
      <protection/>
    </xf>
    <xf numFmtId="0" fontId="0" fillId="0" borderId="48" xfId="0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 horizontal="center" vertical="center"/>
      <protection/>
    </xf>
    <xf numFmtId="0" fontId="0" fillId="0" borderId="50" xfId="0" applyBorder="1" applyAlignment="1" applyProtection="1">
      <alignment horizontal="center" vertical="center"/>
      <protection/>
    </xf>
    <xf numFmtId="0" fontId="1" fillId="33" borderId="25" xfId="0" applyFont="1" applyFill="1" applyBorder="1" applyAlignment="1" applyProtection="1">
      <alignment horizontal="center" vertical="center"/>
      <protection/>
    </xf>
    <xf numFmtId="0" fontId="1" fillId="33" borderId="51" xfId="0" applyFont="1" applyFill="1" applyBorder="1" applyAlignment="1" applyProtection="1">
      <alignment horizontal="center" vertical="center"/>
      <protection/>
    </xf>
    <xf numFmtId="0" fontId="1" fillId="34" borderId="52" xfId="0" applyFont="1" applyFill="1" applyBorder="1" applyAlignment="1" applyProtection="1">
      <alignment horizontal="center" vertical="center"/>
      <protection/>
    </xf>
    <xf numFmtId="0" fontId="1" fillId="34" borderId="27" xfId="0" applyFont="1" applyFill="1" applyBorder="1" applyAlignment="1" applyProtection="1">
      <alignment horizontal="center" vertical="center"/>
      <protection/>
    </xf>
    <xf numFmtId="0" fontId="1" fillId="34" borderId="53" xfId="0" applyFont="1" applyFill="1" applyBorder="1" applyAlignment="1" applyProtection="1">
      <alignment horizontal="center" vertical="center"/>
      <protection/>
    </xf>
    <xf numFmtId="0" fontId="1" fillId="35" borderId="52" xfId="0" applyFont="1" applyFill="1" applyBorder="1" applyAlignment="1" applyProtection="1">
      <alignment horizontal="center" vertical="center"/>
      <protection/>
    </xf>
    <xf numFmtId="0" fontId="1" fillId="35" borderId="27" xfId="0" applyFont="1" applyFill="1" applyBorder="1" applyAlignment="1" applyProtection="1">
      <alignment horizontal="center" vertical="center"/>
      <protection/>
    </xf>
    <xf numFmtId="0" fontId="1" fillId="35" borderId="54" xfId="0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1" fillId="0" borderId="55" xfId="0" applyFont="1" applyBorder="1" applyAlignment="1" applyProtection="1">
      <alignment horizontal="center" vertical="center"/>
      <protection/>
    </xf>
    <xf numFmtId="0" fontId="7" fillId="13" borderId="56" xfId="0" applyFont="1" applyFill="1" applyBorder="1" applyAlignment="1" applyProtection="1">
      <alignment horizontal="left" vertical="center"/>
      <protection/>
    </xf>
    <xf numFmtId="0" fontId="7" fillId="13" borderId="57" xfId="0" applyFont="1" applyFill="1" applyBorder="1" applyAlignment="1" applyProtection="1">
      <alignment horizontal="left" vertical="center"/>
      <protection/>
    </xf>
    <xf numFmtId="0" fontId="7" fillId="13" borderId="58" xfId="0" applyFont="1" applyFill="1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 vertical="center"/>
      <protection/>
    </xf>
    <xf numFmtId="0" fontId="0" fillId="0" borderId="47" xfId="0" applyBorder="1" applyAlignment="1" applyProtection="1">
      <alignment vertical="center"/>
      <protection/>
    </xf>
    <xf numFmtId="164" fontId="1" fillId="56" borderId="56" xfId="45" applyFont="1" applyFill="1" applyBorder="1" applyAlignment="1" applyProtection="1">
      <alignment horizontal="center" vertical="center"/>
      <protection/>
    </xf>
    <xf numFmtId="164" fontId="1" fillId="56" borderId="57" xfId="45" applyFont="1" applyFill="1" applyBorder="1" applyAlignment="1" applyProtection="1">
      <alignment horizontal="center" vertical="center"/>
      <protection/>
    </xf>
    <xf numFmtId="164" fontId="1" fillId="56" borderId="58" xfId="45" applyFont="1" applyFill="1" applyBorder="1" applyAlignment="1" applyProtection="1">
      <alignment horizontal="center" vertical="center"/>
      <protection/>
    </xf>
    <xf numFmtId="0" fontId="0" fillId="0" borderId="59" xfId="0" applyFill="1" applyBorder="1" applyAlignment="1" applyProtection="1">
      <alignment horizontal="center" vertical="center"/>
      <protection/>
    </xf>
    <xf numFmtId="0" fontId="2" fillId="53" borderId="56" xfId="0" applyFont="1" applyFill="1" applyBorder="1" applyAlignment="1" applyProtection="1">
      <alignment vertical="center"/>
      <protection/>
    </xf>
    <xf numFmtId="0" fontId="2" fillId="53" borderId="58" xfId="0" applyFont="1" applyFill="1" applyBorder="1" applyAlignment="1" applyProtection="1">
      <alignment vertical="center"/>
      <protection/>
    </xf>
    <xf numFmtId="164" fontId="2" fillId="0" borderId="42" xfId="45" applyFont="1" applyFill="1" applyBorder="1" applyAlignment="1" applyProtection="1">
      <alignment/>
      <protection/>
    </xf>
    <xf numFmtId="0" fontId="0" fillId="35" borderId="60" xfId="0" applyFont="1" applyFill="1" applyBorder="1" applyAlignment="1" applyProtection="1">
      <alignment vertical="center"/>
      <protection/>
    </xf>
    <xf numFmtId="0" fontId="0" fillId="35" borderId="59" xfId="0" applyFont="1" applyFill="1" applyBorder="1" applyAlignment="1" applyProtection="1">
      <alignment vertical="center"/>
      <protection/>
    </xf>
    <xf numFmtId="0" fontId="0" fillId="0" borderId="60" xfId="0" applyBorder="1" applyAlignment="1" applyProtection="1">
      <alignment vertical="center"/>
      <protection/>
    </xf>
    <xf numFmtId="0" fontId="0" fillId="0" borderId="59" xfId="0" applyBorder="1" applyAlignment="1" applyProtection="1">
      <alignment vertical="center"/>
      <protection/>
    </xf>
    <xf numFmtId="171" fontId="0" fillId="0" borderId="42" xfId="45" applyNumberFormat="1" applyFont="1" applyFill="1" applyBorder="1" applyAlignment="1" applyProtection="1">
      <alignment horizontal="center" vertical="center"/>
      <protection/>
    </xf>
    <xf numFmtId="0" fontId="0" fillId="33" borderId="60" xfId="0" applyFill="1" applyBorder="1" applyAlignment="1" applyProtection="1">
      <alignment vertical="center"/>
      <protection/>
    </xf>
    <xf numFmtId="0" fontId="0" fillId="33" borderId="59" xfId="0" applyFill="1" applyBorder="1" applyAlignment="1" applyProtection="1">
      <alignment vertical="center"/>
      <protection/>
    </xf>
    <xf numFmtId="0" fontId="0" fillId="34" borderId="60" xfId="0" applyFill="1" applyBorder="1" applyAlignment="1" applyProtection="1">
      <alignment vertical="center"/>
      <protection/>
    </xf>
    <xf numFmtId="0" fontId="0" fillId="34" borderId="59" xfId="0" applyFill="1" applyBorder="1" applyAlignment="1" applyProtection="1">
      <alignment vertical="center"/>
      <protection/>
    </xf>
    <xf numFmtId="0" fontId="6" fillId="39" borderId="30" xfId="0" applyFont="1" applyFill="1" applyBorder="1" applyAlignment="1" applyProtection="1">
      <alignment horizontal="center" vertical="center" wrapText="1"/>
      <protection/>
    </xf>
    <xf numFmtId="0" fontId="6" fillId="39" borderId="36" xfId="0" applyFont="1" applyFill="1" applyBorder="1" applyAlignment="1" applyProtection="1">
      <alignment horizontal="center" vertical="center" wrapText="1"/>
      <protection/>
    </xf>
    <xf numFmtId="0" fontId="6" fillId="39" borderId="47" xfId="0" applyFont="1" applyFill="1" applyBorder="1" applyAlignment="1" applyProtection="1">
      <alignment horizontal="center" vertical="center" wrapText="1"/>
      <protection/>
    </xf>
    <xf numFmtId="0" fontId="6" fillId="39" borderId="60" xfId="0" applyFont="1" applyFill="1" applyBorder="1" applyAlignment="1" applyProtection="1">
      <alignment horizontal="center" vertical="center" wrapText="1"/>
      <protection/>
    </xf>
    <xf numFmtId="0" fontId="6" fillId="39" borderId="0" xfId="0" applyFont="1" applyFill="1" applyBorder="1" applyAlignment="1" applyProtection="1">
      <alignment horizontal="center" vertical="center" wrapText="1"/>
      <protection/>
    </xf>
    <xf numFmtId="0" fontId="6" fillId="39" borderId="59" xfId="0" applyFont="1" applyFill="1" applyBorder="1" applyAlignment="1" applyProtection="1">
      <alignment horizontal="center" vertical="center" wrapText="1"/>
      <protection/>
    </xf>
    <xf numFmtId="0" fontId="6" fillId="39" borderId="48" xfId="0" applyFont="1" applyFill="1" applyBorder="1" applyAlignment="1" applyProtection="1">
      <alignment horizontal="center" vertical="center" wrapText="1"/>
      <protection/>
    </xf>
    <xf numFmtId="0" fontId="6" fillId="39" borderId="49" xfId="0" applyFont="1" applyFill="1" applyBorder="1" applyAlignment="1" applyProtection="1">
      <alignment horizontal="center" vertical="center" wrapText="1"/>
      <protection/>
    </xf>
    <xf numFmtId="0" fontId="6" fillId="39" borderId="50" xfId="0" applyFont="1" applyFill="1" applyBorder="1" applyAlignment="1" applyProtection="1">
      <alignment horizontal="center" vertical="center" wrapText="1"/>
      <protection/>
    </xf>
    <xf numFmtId="0" fontId="5" fillId="13" borderId="36" xfId="0" applyFont="1" applyFill="1" applyBorder="1" applyAlignment="1" applyProtection="1">
      <alignment horizontal="center" vertical="center"/>
      <protection/>
    </xf>
    <xf numFmtId="0" fontId="5" fillId="13" borderId="47" xfId="0" applyFont="1" applyFill="1" applyBorder="1" applyAlignment="1" applyProtection="1">
      <alignment horizontal="center" vertical="center"/>
      <protection/>
    </xf>
    <xf numFmtId="0" fontId="5" fillId="13" borderId="60" xfId="0" applyFont="1" applyFill="1" applyBorder="1" applyAlignment="1" applyProtection="1">
      <alignment horizontal="center" vertical="center"/>
      <protection/>
    </xf>
    <xf numFmtId="0" fontId="5" fillId="13" borderId="0" xfId="0" applyFont="1" applyFill="1" applyBorder="1" applyAlignment="1" applyProtection="1">
      <alignment horizontal="center" vertical="center"/>
      <protection/>
    </xf>
    <xf numFmtId="0" fontId="5" fillId="13" borderId="59" xfId="0" applyFont="1" applyFill="1" applyBorder="1" applyAlignment="1" applyProtection="1">
      <alignment horizontal="center" vertical="center"/>
      <protection/>
    </xf>
    <xf numFmtId="0" fontId="5" fillId="13" borderId="48" xfId="0" applyFont="1" applyFill="1" applyBorder="1" applyAlignment="1" applyProtection="1">
      <alignment horizontal="center" vertical="center"/>
      <protection/>
    </xf>
    <xf numFmtId="0" fontId="5" fillId="13" borderId="49" xfId="0" applyFont="1" applyFill="1" applyBorder="1" applyAlignment="1" applyProtection="1">
      <alignment horizontal="center" vertical="center"/>
      <protection/>
    </xf>
    <xf numFmtId="0" fontId="5" fillId="13" borderId="50" xfId="0" applyFont="1" applyFill="1" applyBorder="1" applyAlignment="1" applyProtection="1">
      <alignment horizontal="center" vertical="center"/>
      <protection/>
    </xf>
    <xf numFmtId="0" fontId="0" fillId="38" borderId="60" xfId="0" applyFill="1" applyBorder="1" applyAlignment="1" applyProtection="1">
      <alignment vertical="center"/>
      <protection/>
    </xf>
    <xf numFmtId="0" fontId="0" fillId="38" borderId="59" xfId="0" applyFill="1" applyBorder="1" applyAlignment="1" applyProtection="1">
      <alignment vertical="center"/>
      <protection/>
    </xf>
    <xf numFmtId="0" fontId="0" fillId="52" borderId="60" xfId="0" applyFill="1" applyBorder="1" applyAlignment="1" applyProtection="1">
      <alignment vertical="center"/>
      <protection/>
    </xf>
    <xf numFmtId="0" fontId="0" fillId="52" borderId="59" xfId="0" applyFill="1" applyBorder="1" applyAlignment="1" applyProtection="1">
      <alignment vertical="center"/>
      <protection/>
    </xf>
    <xf numFmtId="0" fontId="0" fillId="0" borderId="48" xfId="0" applyBorder="1" applyAlignment="1" applyProtection="1">
      <alignment vertical="center"/>
      <protection/>
    </xf>
    <xf numFmtId="0" fontId="0" fillId="0" borderId="50" xfId="0" applyBorder="1" applyAlignment="1" applyProtection="1">
      <alignment vertical="center"/>
      <protection/>
    </xf>
    <xf numFmtId="0" fontId="0" fillId="13" borderId="42" xfId="0" applyFill="1" applyBorder="1" applyAlignment="1" applyProtection="1">
      <alignment horizontal="center" vertical="center"/>
      <protection/>
    </xf>
    <xf numFmtId="0" fontId="2" fillId="0" borderId="44" xfId="0" applyFont="1" applyBorder="1" applyAlignment="1" applyProtection="1">
      <alignment horizontal="center" vertical="center"/>
      <protection/>
    </xf>
    <xf numFmtId="0" fontId="2" fillId="0" borderId="46" xfId="0" applyFont="1" applyBorder="1" applyAlignment="1" applyProtection="1">
      <alignment horizontal="center" vertical="center"/>
      <protection/>
    </xf>
    <xf numFmtId="0" fontId="1" fillId="49" borderId="61" xfId="0" applyFont="1" applyFill="1" applyBorder="1" applyAlignment="1" applyProtection="1">
      <alignment horizontal="center" vertical="center" wrapText="1"/>
      <protection locked="0"/>
    </xf>
    <xf numFmtId="0" fontId="1" fillId="49" borderId="62" xfId="0" applyFont="1" applyFill="1" applyBorder="1" applyAlignment="1" applyProtection="1">
      <alignment horizontal="center" vertical="center" wrapText="1"/>
      <protection locked="0"/>
    </xf>
    <xf numFmtId="0" fontId="1" fillId="49" borderId="63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11" fillId="0" borderId="64" xfId="0" applyFont="1" applyBorder="1" applyAlignment="1" applyProtection="1">
      <alignment horizontal="right" vertical="center"/>
      <protection locked="0"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61" xfId="0" applyFont="1" applyBorder="1" applyAlignment="1" applyProtection="1">
      <alignment horizontal="center" vertical="center"/>
      <protection/>
    </xf>
    <xf numFmtId="0" fontId="2" fillId="0" borderId="62" xfId="0" applyFont="1" applyBorder="1" applyAlignment="1" applyProtection="1">
      <alignment horizontal="center" vertical="center"/>
      <protection/>
    </xf>
    <xf numFmtId="0" fontId="2" fillId="0" borderId="63" xfId="0" applyFont="1" applyBorder="1" applyAlignment="1" applyProtection="1">
      <alignment horizontal="center" vertical="center"/>
      <protection/>
    </xf>
    <xf numFmtId="0" fontId="1" fillId="49" borderId="61" xfId="0" applyFont="1" applyFill="1" applyBorder="1" applyAlignment="1" applyProtection="1">
      <alignment vertical="center" wrapText="1"/>
      <protection locked="0"/>
    </xf>
    <xf numFmtId="0" fontId="1" fillId="49" borderId="62" xfId="0" applyFont="1" applyFill="1" applyBorder="1" applyAlignment="1" applyProtection="1">
      <alignment vertical="center" wrapText="1"/>
      <protection locked="0"/>
    </xf>
    <xf numFmtId="0" fontId="1" fillId="49" borderId="63" xfId="0" applyFont="1" applyFill="1" applyBorder="1" applyAlignment="1" applyProtection="1">
      <alignment vertical="center" wrapText="1"/>
      <protection locked="0"/>
    </xf>
    <xf numFmtId="0" fontId="1" fillId="50" borderId="61" xfId="0" applyFont="1" applyFill="1" applyBorder="1" applyAlignment="1" applyProtection="1">
      <alignment horizontal="center" vertical="center" wrapText="1"/>
      <protection locked="0"/>
    </xf>
    <xf numFmtId="0" fontId="1" fillId="50" borderId="62" xfId="0" applyFont="1" applyFill="1" applyBorder="1" applyAlignment="1" applyProtection="1">
      <alignment horizontal="center" vertical="center" wrapText="1"/>
      <protection locked="0"/>
    </xf>
    <xf numFmtId="0" fontId="1" fillId="50" borderId="63" xfId="0" applyFont="1" applyFill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 applyProtection="1">
      <alignment horizontal="center" vertical="center" wrapText="1"/>
      <protection/>
    </xf>
    <xf numFmtId="0" fontId="7" fillId="0" borderId="36" xfId="0" applyFont="1" applyBorder="1" applyAlignment="1" applyProtection="1">
      <alignment horizontal="center" vertical="center" wrapText="1"/>
      <protection/>
    </xf>
    <xf numFmtId="0" fontId="7" fillId="0" borderId="47" xfId="0" applyFont="1" applyBorder="1" applyAlignment="1" applyProtection="1">
      <alignment horizontal="center" vertical="center" wrapText="1"/>
      <protection/>
    </xf>
    <xf numFmtId="0" fontId="6" fillId="36" borderId="65" xfId="0" applyFont="1" applyFill="1" applyBorder="1" applyAlignment="1" applyProtection="1">
      <alignment horizontal="left" vertical="center" wrapText="1"/>
      <protection locked="0"/>
    </xf>
    <xf numFmtId="0" fontId="14" fillId="0" borderId="56" xfId="0" applyFont="1" applyBorder="1" applyAlignment="1" applyProtection="1">
      <alignment horizontal="center" vertical="center"/>
      <protection/>
    </xf>
    <xf numFmtId="0" fontId="14" fillId="0" borderId="57" xfId="0" applyFont="1" applyBorder="1" applyAlignment="1" applyProtection="1">
      <alignment horizontal="center" vertical="center"/>
      <protection/>
    </xf>
    <xf numFmtId="0" fontId="14" fillId="0" borderId="58" xfId="0" applyFont="1" applyBorder="1" applyAlignment="1" applyProtection="1">
      <alignment horizontal="center" vertical="center"/>
      <protection/>
    </xf>
    <xf numFmtId="0" fontId="6" fillId="0" borderId="56" xfId="0" applyFont="1" applyBorder="1" applyAlignment="1" applyProtection="1">
      <alignment horizontal="center" vertical="center"/>
      <protection/>
    </xf>
    <xf numFmtId="0" fontId="6" fillId="0" borderId="57" xfId="0" applyFont="1" applyBorder="1" applyAlignment="1" applyProtection="1">
      <alignment horizontal="center" vertical="center"/>
      <protection/>
    </xf>
    <xf numFmtId="0" fontId="6" fillId="0" borderId="58" xfId="0" applyFont="1" applyBorder="1" applyAlignment="1" applyProtection="1">
      <alignment horizontal="center" vertical="center"/>
      <protection/>
    </xf>
    <xf numFmtId="0" fontId="11" fillId="19" borderId="30" xfId="0" applyFont="1" applyFill="1" applyBorder="1" applyAlignment="1" applyProtection="1">
      <alignment horizontal="center" vertical="center" wrapText="1"/>
      <protection/>
    </xf>
    <xf numFmtId="0" fontId="11" fillId="19" borderId="36" xfId="0" applyFont="1" applyFill="1" applyBorder="1" applyAlignment="1" applyProtection="1">
      <alignment horizontal="center" vertical="center" wrapText="1"/>
      <protection/>
    </xf>
    <xf numFmtId="0" fontId="11" fillId="19" borderId="47" xfId="0" applyFont="1" applyFill="1" applyBorder="1" applyAlignment="1" applyProtection="1">
      <alignment horizontal="center" vertical="center" wrapText="1"/>
      <protection/>
    </xf>
    <xf numFmtId="0" fontId="11" fillId="19" borderId="60" xfId="0" applyFont="1" applyFill="1" applyBorder="1" applyAlignment="1" applyProtection="1">
      <alignment horizontal="center" vertical="center" wrapText="1"/>
      <protection/>
    </xf>
    <xf numFmtId="0" fontId="11" fillId="19" borderId="0" xfId="0" applyFont="1" applyFill="1" applyBorder="1" applyAlignment="1" applyProtection="1">
      <alignment horizontal="center" vertical="center" wrapText="1"/>
      <protection/>
    </xf>
    <xf numFmtId="0" fontId="11" fillId="19" borderId="59" xfId="0" applyFont="1" applyFill="1" applyBorder="1" applyAlignment="1" applyProtection="1">
      <alignment horizontal="center" vertical="center" wrapText="1"/>
      <protection/>
    </xf>
    <xf numFmtId="0" fontId="11" fillId="19" borderId="48" xfId="0" applyFont="1" applyFill="1" applyBorder="1" applyAlignment="1" applyProtection="1">
      <alignment horizontal="center" vertical="center" wrapText="1"/>
      <protection/>
    </xf>
    <xf numFmtId="0" fontId="11" fillId="19" borderId="49" xfId="0" applyFont="1" applyFill="1" applyBorder="1" applyAlignment="1" applyProtection="1">
      <alignment horizontal="center" vertical="center" wrapText="1"/>
      <protection/>
    </xf>
    <xf numFmtId="0" fontId="11" fillId="19" borderId="50" xfId="0" applyFont="1" applyFill="1" applyBorder="1" applyAlignment="1" applyProtection="1">
      <alignment horizontal="center" vertical="center" wrapText="1"/>
      <protection/>
    </xf>
    <xf numFmtId="0" fontId="0" fillId="36" borderId="13" xfId="0" applyFill="1" applyBorder="1" applyAlignment="1" applyProtection="1">
      <alignment horizontal="left" vertical="center" wrapText="1"/>
      <protection locked="0"/>
    </xf>
    <xf numFmtId="0" fontId="2" fillId="36" borderId="13" xfId="0" applyFont="1" applyFill="1" applyBorder="1" applyAlignment="1" applyProtection="1">
      <alignment horizontal="left" vertical="center" wrapText="1"/>
      <protection locked="0"/>
    </xf>
    <xf numFmtId="0" fontId="1" fillId="40" borderId="61" xfId="0" applyFont="1" applyFill="1" applyBorder="1" applyAlignment="1" applyProtection="1">
      <alignment horizontal="center" vertical="center" wrapText="1"/>
      <protection locked="0"/>
    </xf>
    <xf numFmtId="0" fontId="1" fillId="40" borderId="62" xfId="0" applyFont="1" applyFill="1" applyBorder="1" applyAlignment="1" applyProtection="1">
      <alignment horizontal="center" vertical="center" wrapText="1"/>
      <protection locked="0"/>
    </xf>
    <xf numFmtId="0" fontId="1" fillId="40" borderId="63" xfId="0" applyFont="1" applyFill="1" applyBorder="1" applyAlignment="1" applyProtection="1">
      <alignment horizontal="center" vertical="center" wrapText="1"/>
      <protection locked="0"/>
    </xf>
    <xf numFmtId="0" fontId="1" fillId="40" borderId="61" xfId="0" applyFont="1" applyFill="1" applyBorder="1" applyAlignment="1" applyProtection="1">
      <alignment vertical="center" wrapText="1"/>
      <protection locked="0"/>
    </xf>
    <xf numFmtId="0" fontId="1" fillId="40" borderId="62" xfId="0" applyFont="1" applyFill="1" applyBorder="1" applyAlignment="1" applyProtection="1">
      <alignment vertical="center" wrapText="1"/>
      <protection locked="0"/>
    </xf>
    <xf numFmtId="0" fontId="1" fillId="40" borderId="63" xfId="0" applyFont="1" applyFill="1" applyBorder="1" applyAlignment="1" applyProtection="1">
      <alignment vertical="center" wrapText="1"/>
      <protection locked="0"/>
    </xf>
    <xf numFmtId="0" fontId="1" fillId="41" borderId="61" xfId="0" applyFont="1" applyFill="1" applyBorder="1" applyAlignment="1" applyProtection="1">
      <alignment horizontal="center" vertical="center" wrapText="1"/>
      <protection locked="0"/>
    </xf>
    <xf numFmtId="0" fontId="1" fillId="41" borderId="62" xfId="0" applyFont="1" applyFill="1" applyBorder="1" applyAlignment="1" applyProtection="1">
      <alignment horizontal="center" vertical="center" wrapText="1"/>
      <protection locked="0"/>
    </xf>
    <xf numFmtId="0" fontId="1" fillId="41" borderId="63" xfId="0" applyFont="1" applyFill="1" applyBorder="1" applyAlignment="1" applyProtection="1">
      <alignment horizontal="center" vertical="center" wrapText="1"/>
      <protection locked="0"/>
    </xf>
    <xf numFmtId="0" fontId="11" fillId="19" borderId="30" xfId="0" applyFont="1" applyFill="1" applyBorder="1" applyAlignment="1" applyProtection="1">
      <alignment horizontal="center" vertical="center" wrapText="1"/>
      <protection locked="0"/>
    </xf>
    <xf numFmtId="0" fontId="11" fillId="19" borderId="36" xfId="0" applyFont="1" applyFill="1" applyBorder="1" applyAlignment="1" applyProtection="1">
      <alignment horizontal="center" vertical="center" wrapText="1"/>
      <protection locked="0"/>
    </xf>
    <xf numFmtId="0" fontId="11" fillId="19" borderId="47" xfId="0" applyFont="1" applyFill="1" applyBorder="1" applyAlignment="1" applyProtection="1">
      <alignment horizontal="center" vertical="center" wrapText="1"/>
      <protection locked="0"/>
    </xf>
    <xf numFmtId="0" fontId="11" fillId="19" borderId="60" xfId="0" applyFont="1" applyFill="1" applyBorder="1" applyAlignment="1" applyProtection="1">
      <alignment horizontal="center" vertical="center" wrapText="1"/>
      <protection locked="0"/>
    </xf>
    <xf numFmtId="0" fontId="11" fillId="19" borderId="0" xfId="0" applyFont="1" applyFill="1" applyBorder="1" applyAlignment="1" applyProtection="1">
      <alignment horizontal="center" vertical="center" wrapText="1"/>
      <protection locked="0"/>
    </xf>
    <xf numFmtId="0" fontId="11" fillId="19" borderId="59" xfId="0" applyFont="1" applyFill="1" applyBorder="1" applyAlignment="1" applyProtection="1">
      <alignment horizontal="center" vertical="center" wrapText="1"/>
      <protection locked="0"/>
    </xf>
    <xf numFmtId="0" fontId="11" fillId="19" borderId="48" xfId="0" applyFont="1" applyFill="1" applyBorder="1" applyAlignment="1" applyProtection="1">
      <alignment horizontal="center" vertical="center" wrapText="1"/>
      <protection locked="0"/>
    </xf>
    <xf numFmtId="0" fontId="11" fillId="19" borderId="49" xfId="0" applyFont="1" applyFill="1" applyBorder="1" applyAlignment="1" applyProtection="1">
      <alignment horizontal="center" vertical="center" wrapText="1"/>
      <protection locked="0"/>
    </xf>
    <xf numFmtId="0" fontId="11" fillId="19" borderId="50" xfId="0" applyFont="1" applyFill="1" applyBorder="1" applyAlignment="1" applyProtection="1">
      <alignment horizontal="center" vertical="center" wrapText="1"/>
      <protection locked="0"/>
    </xf>
    <xf numFmtId="0" fontId="2" fillId="42" borderId="61" xfId="0" applyFont="1" applyFill="1" applyBorder="1" applyAlignment="1" applyProtection="1">
      <alignment horizontal="center" vertical="center" wrapText="1"/>
      <protection locked="0"/>
    </xf>
    <xf numFmtId="0" fontId="2" fillId="42" borderId="63" xfId="0" applyFont="1" applyFill="1" applyBorder="1" applyAlignment="1" applyProtection="1">
      <alignment horizontal="center" vertical="center" wrapText="1"/>
      <protection locked="0"/>
    </xf>
    <xf numFmtId="0" fontId="1" fillId="42" borderId="61" xfId="0" applyFont="1" applyFill="1" applyBorder="1" applyAlignment="1" applyProtection="1">
      <alignment horizontal="center" vertical="center" wrapText="1"/>
      <protection locked="0"/>
    </xf>
    <xf numFmtId="0" fontId="1" fillId="42" borderId="63" xfId="0" applyFont="1" applyFill="1" applyBorder="1" applyAlignment="1" applyProtection="1">
      <alignment horizontal="center" vertical="center" wrapText="1"/>
      <protection locked="0"/>
    </xf>
    <xf numFmtId="0" fontId="2" fillId="43" borderId="61" xfId="0" applyFont="1" applyFill="1" applyBorder="1" applyAlignment="1" applyProtection="1">
      <alignment horizontal="center" vertical="center" wrapText="1"/>
      <protection locked="0"/>
    </xf>
    <xf numFmtId="0" fontId="2" fillId="43" borderId="63" xfId="0" applyFont="1" applyFill="1" applyBorder="1" applyAlignment="1" applyProtection="1">
      <alignment horizontal="center" vertical="center" wrapText="1"/>
      <protection locked="0"/>
    </xf>
    <xf numFmtId="0" fontId="6" fillId="44" borderId="61" xfId="0" applyFont="1" applyFill="1" applyBorder="1" applyAlignment="1" applyProtection="1">
      <alignment horizontal="center" vertical="center" wrapText="1"/>
      <protection locked="0"/>
    </xf>
    <xf numFmtId="0" fontId="6" fillId="44" borderId="62" xfId="0" applyFont="1" applyFill="1" applyBorder="1" applyAlignment="1" applyProtection="1">
      <alignment horizontal="center" vertical="center" wrapText="1"/>
      <protection locked="0"/>
    </xf>
    <xf numFmtId="0" fontId="6" fillId="44" borderId="63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right" vertical="center"/>
      <protection/>
    </xf>
    <xf numFmtId="0" fontId="11" fillId="0" borderId="64" xfId="0" applyFont="1" applyBorder="1" applyAlignment="1" applyProtection="1">
      <alignment horizontal="right" vertical="center"/>
      <protection/>
    </xf>
    <xf numFmtId="0" fontId="6" fillId="37" borderId="61" xfId="0" applyFont="1" applyFill="1" applyBorder="1" applyAlignment="1" applyProtection="1">
      <alignment horizontal="center" vertical="center" wrapText="1"/>
      <protection locked="0"/>
    </xf>
    <xf numFmtId="0" fontId="6" fillId="37" borderId="62" xfId="0" applyFont="1" applyFill="1" applyBorder="1" applyAlignment="1" applyProtection="1">
      <alignment horizontal="center" vertical="center" wrapText="1"/>
      <protection locked="0"/>
    </xf>
    <xf numFmtId="0" fontId="6" fillId="37" borderId="63" xfId="0" applyFont="1" applyFill="1" applyBorder="1" applyAlignment="1" applyProtection="1">
      <alignment horizontal="center" vertical="center" wrapText="1"/>
      <protection locked="0"/>
    </xf>
    <xf numFmtId="0" fontId="1" fillId="37" borderId="61" xfId="0" applyFont="1" applyFill="1" applyBorder="1" applyAlignment="1" applyProtection="1">
      <alignment vertical="center" wrapText="1"/>
      <protection locked="0"/>
    </xf>
    <xf numFmtId="0" fontId="1" fillId="37" borderId="62" xfId="0" applyFont="1" applyFill="1" applyBorder="1" applyAlignment="1" applyProtection="1">
      <alignment vertical="center" wrapText="1"/>
      <protection locked="0"/>
    </xf>
    <xf numFmtId="0" fontId="1" fillId="37" borderId="63" xfId="0" applyFont="1" applyFill="1" applyBorder="1" applyAlignment="1" applyProtection="1">
      <alignment vertical="center" wrapText="1"/>
      <protection locked="0"/>
    </xf>
    <xf numFmtId="0" fontId="14" fillId="0" borderId="56" xfId="0" applyFont="1" applyBorder="1" applyAlignment="1" applyProtection="1">
      <alignment horizontal="center" vertical="center"/>
      <protection locked="0"/>
    </xf>
    <xf numFmtId="0" fontId="14" fillId="0" borderId="57" xfId="0" applyFont="1" applyBorder="1" applyAlignment="1" applyProtection="1">
      <alignment horizontal="center" vertical="center"/>
      <protection locked="0"/>
    </xf>
    <xf numFmtId="0" fontId="14" fillId="0" borderId="58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0" borderId="58" xfId="0" applyFont="1" applyBorder="1" applyAlignment="1" applyProtection="1">
      <alignment horizontal="center" vertical="center"/>
      <protection locked="0"/>
    </xf>
    <xf numFmtId="0" fontId="6" fillId="36" borderId="23" xfId="0" applyFont="1" applyFill="1" applyBorder="1" applyAlignment="1" applyProtection="1">
      <alignment horizontal="left" vertical="center" wrapText="1"/>
      <protection locked="0"/>
    </xf>
    <xf numFmtId="0" fontId="6" fillId="36" borderId="66" xfId="0" applyFont="1" applyFill="1" applyBorder="1" applyAlignment="1" applyProtection="1">
      <alignment horizontal="left" vertical="center" wrapText="1"/>
      <protection locked="0"/>
    </xf>
    <xf numFmtId="0" fontId="1" fillId="45" borderId="61" xfId="0" applyFont="1" applyFill="1" applyBorder="1" applyAlignment="1" applyProtection="1">
      <alignment horizontal="center" vertical="center" wrapText="1"/>
      <protection locked="0"/>
    </xf>
    <xf numFmtId="0" fontId="1" fillId="45" borderId="62" xfId="0" applyFont="1" applyFill="1" applyBorder="1" applyAlignment="1" applyProtection="1">
      <alignment horizontal="center" vertical="center" wrapText="1"/>
      <protection locked="0"/>
    </xf>
    <xf numFmtId="0" fontId="1" fillId="45" borderId="63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right" vertical="center"/>
    </xf>
    <xf numFmtId="0" fontId="11" fillId="0" borderId="64" xfId="0" applyFont="1" applyBorder="1" applyAlignment="1">
      <alignment horizontal="right" vertical="center"/>
    </xf>
    <xf numFmtId="0" fontId="1" fillId="46" borderId="61" xfId="0" applyFont="1" applyFill="1" applyBorder="1" applyAlignment="1" applyProtection="1">
      <alignment horizontal="center" vertical="center" wrapText="1"/>
      <protection locked="0"/>
    </xf>
    <xf numFmtId="0" fontId="1" fillId="46" borderId="62" xfId="0" applyFont="1" applyFill="1" applyBorder="1" applyAlignment="1" applyProtection="1">
      <alignment horizontal="center" vertical="center" wrapText="1"/>
      <protection locked="0"/>
    </xf>
    <xf numFmtId="0" fontId="1" fillId="46" borderId="63" xfId="0" applyFont="1" applyFill="1" applyBorder="1" applyAlignment="1" applyProtection="1">
      <alignment horizontal="center" vertical="center" wrapText="1"/>
      <protection locked="0"/>
    </xf>
    <xf numFmtId="0" fontId="6" fillId="13" borderId="30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Relationship Id="rId2" Type="http://schemas.openxmlformats.org/officeDocument/2006/relationships/image" Target="../media/image23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Relationship Id="rId2" Type="http://schemas.openxmlformats.org/officeDocument/2006/relationships/image" Target="../media/image2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26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Relationship Id="rId2" Type="http://schemas.openxmlformats.org/officeDocument/2006/relationships/image" Target="../media/image25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6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0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14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image" Target="../media/image16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18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Relationship Id="rId2" Type="http://schemas.openxmlformats.org/officeDocument/2006/relationships/image" Target="../media/image2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32</xdr:row>
      <xdr:rowOff>123825</xdr:rowOff>
    </xdr:from>
    <xdr:to>
      <xdr:col>14</xdr:col>
      <xdr:colOff>657225</xdr:colOff>
      <xdr:row>39</xdr:row>
      <xdr:rowOff>28575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733425" y="6200775"/>
          <a:ext cx="9182100" cy="1038225"/>
        </a:xfrm>
        <a:prstGeom prst="rect">
          <a:avLst/>
        </a:prstGeom>
        <a:solidFill>
          <a:srgbClr val="F79646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 LICENCIA ESTARÁ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TRAMITADA EN UN PERIODO MÍNIMO DE 5 DÍAS DESPUÉS DE RECIBIR LA RELACIÓN Y EL JUSTIFICANTE DE PAGO.</a:t>
          </a:r>
        </a:p>
      </xdr:txBody>
    </xdr:sp>
    <xdr:clientData/>
  </xdr:twoCellAnchor>
  <xdr:twoCellAnchor>
    <xdr:from>
      <xdr:col>4</xdr:col>
      <xdr:colOff>619125</xdr:colOff>
      <xdr:row>27</xdr:row>
      <xdr:rowOff>0</xdr:rowOff>
    </xdr:from>
    <xdr:to>
      <xdr:col>9</xdr:col>
      <xdr:colOff>142875</xdr:colOff>
      <xdr:row>31</xdr:row>
      <xdr:rowOff>9525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3676650" y="5248275"/>
          <a:ext cx="2743200" cy="676275"/>
        </a:xfrm>
        <a:prstGeom prst="rect">
          <a:avLst/>
        </a:prstGeom>
        <a:solidFill>
          <a:srgbClr val="FCD5B5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 DUPLICAD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 DE LA TARJETA FEDERATIVA TENDRÁ UN COSTE DE 3€.</a:t>
          </a:r>
        </a:p>
      </xdr:txBody>
    </xdr:sp>
    <xdr:clientData/>
  </xdr:twoCellAnchor>
  <xdr:twoCellAnchor>
    <xdr:from>
      <xdr:col>9</xdr:col>
      <xdr:colOff>495300</xdr:colOff>
      <xdr:row>26</xdr:row>
      <xdr:rowOff>133350</xdr:rowOff>
    </xdr:from>
    <xdr:to>
      <xdr:col>14</xdr:col>
      <xdr:colOff>723900</xdr:colOff>
      <xdr:row>31</xdr:row>
      <xdr:rowOff>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6772275" y="5219700"/>
          <a:ext cx="3209925" cy="695325"/>
        </a:xfrm>
        <a:prstGeom prst="rect">
          <a:avLst/>
        </a:prstGeom>
        <a:solidFill>
          <a:srgbClr val="FFFF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 toma la edad a 31/12/2021, no la que tenga cuando tramita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la licencia.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47625</xdr:rowOff>
    </xdr:from>
    <xdr:to>
      <xdr:col>20</xdr:col>
      <xdr:colOff>3762375</xdr:colOff>
      <xdr:row>1</xdr:row>
      <xdr:rowOff>123825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4829175" y="47625"/>
          <a:ext cx="14754225" cy="923925"/>
        </a:xfrm>
        <a:prstGeom prst="rect">
          <a:avLst/>
        </a:prstGeom>
        <a:solidFill>
          <a:srgbClr val="F79646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LAS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LICENCIAS SE ABONARÁN MEDIANTE TRANSFERENCIA BANCARIA  EN EL </a:t>
          </a:r>
          <a:r>
            <a:rPr lang="en-US" cap="none" sz="20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NUEVO NÚMERO DE CUENTA BANCARIA:</a:t>
          </a:r>
          <a:r>
            <a:rPr lang="en-US" cap="none" sz="18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ES07 0081 5234 1900 0171 6280</a:t>
          </a:r>
        </a:p>
      </xdr:txBody>
    </xdr:sp>
    <xdr:clientData/>
  </xdr:twoCellAnchor>
  <xdr:twoCellAnchor>
    <xdr:from>
      <xdr:col>5</xdr:col>
      <xdr:colOff>238125</xdr:colOff>
      <xdr:row>2</xdr:row>
      <xdr:rowOff>0</xdr:rowOff>
    </xdr:from>
    <xdr:to>
      <xdr:col>5</xdr:col>
      <xdr:colOff>409575</xdr:colOff>
      <xdr:row>2</xdr:row>
      <xdr:rowOff>0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7950" y="1038225"/>
          <a:ext cx="171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238125</xdr:colOff>
      <xdr:row>2</xdr:row>
      <xdr:rowOff>0</xdr:rowOff>
    </xdr:from>
    <xdr:to>
      <xdr:col>5</xdr:col>
      <xdr:colOff>409575</xdr:colOff>
      <xdr:row>2</xdr:row>
      <xdr:rowOff>0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7950" y="1038225"/>
          <a:ext cx="1714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47625</xdr:rowOff>
    </xdr:from>
    <xdr:to>
      <xdr:col>20</xdr:col>
      <xdr:colOff>3762375</xdr:colOff>
      <xdr:row>1</xdr:row>
      <xdr:rowOff>123825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4829175" y="47625"/>
          <a:ext cx="14754225" cy="923925"/>
        </a:xfrm>
        <a:prstGeom prst="rect">
          <a:avLst/>
        </a:prstGeom>
        <a:solidFill>
          <a:srgbClr val="F79646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LAS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LICENCIAS SE ABONARÁN MEDIANTE TRANSFERENCIA BANCARIA  EN EL </a:t>
          </a:r>
          <a:r>
            <a:rPr lang="en-US" cap="none" sz="20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NUEVO NÚMERO DE CUENTA BANCARIA:</a:t>
          </a:r>
          <a:r>
            <a:rPr lang="en-US" cap="none" sz="18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ES07 0081 5234 1900 0171 6280</a:t>
          </a:r>
        </a:p>
      </xdr:txBody>
    </xdr:sp>
    <xdr:clientData/>
  </xdr:twoCellAnchor>
  <xdr:twoCellAnchor>
    <xdr:from>
      <xdr:col>5</xdr:col>
      <xdr:colOff>238125</xdr:colOff>
      <xdr:row>2</xdr:row>
      <xdr:rowOff>0</xdr:rowOff>
    </xdr:from>
    <xdr:to>
      <xdr:col>5</xdr:col>
      <xdr:colOff>409575</xdr:colOff>
      <xdr:row>2</xdr:row>
      <xdr:rowOff>0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7950" y="1038225"/>
          <a:ext cx="171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238125</xdr:colOff>
      <xdr:row>2</xdr:row>
      <xdr:rowOff>0</xdr:rowOff>
    </xdr:from>
    <xdr:to>
      <xdr:col>5</xdr:col>
      <xdr:colOff>409575</xdr:colOff>
      <xdr:row>2</xdr:row>
      <xdr:rowOff>0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7950" y="1038225"/>
          <a:ext cx="1714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47625</xdr:rowOff>
    </xdr:from>
    <xdr:to>
      <xdr:col>20</xdr:col>
      <xdr:colOff>3762375</xdr:colOff>
      <xdr:row>1</xdr:row>
      <xdr:rowOff>123825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4829175" y="47625"/>
          <a:ext cx="14754225" cy="923925"/>
        </a:xfrm>
        <a:prstGeom prst="rect">
          <a:avLst/>
        </a:prstGeom>
        <a:solidFill>
          <a:srgbClr val="F79646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LAS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LICENCIAS SE ABONARÁN MEDIANTE TRANSFERENCIA BANCARIA  EN EL </a:t>
          </a:r>
          <a:r>
            <a:rPr lang="en-US" cap="none" sz="20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NUEVO NÚMERO DE CUENTA BANCARIA:</a:t>
          </a:r>
          <a:r>
            <a:rPr lang="en-US" cap="none" sz="18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ES07 0081 5234 1900 0171 6280</a:t>
          </a:r>
        </a:p>
      </xdr:txBody>
    </xdr:sp>
    <xdr:clientData/>
  </xdr:twoCellAnchor>
  <xdr:twoCellAnchor>
    <xdr:from>
      <xdr:col>5</xdr:col>
      <xdr:colOff>238125</xdr:colOff>
      <xdr:row>2</xdr:row>
      <xdr:rowOff>0</xdr:rowOff>
    </xdr:from>
    <xdr:to>
      <xdr:col>5</xdr:col>
      <xdr:colOff>409575</xdr:colOff>
      <xdr:row>2</xdr:row>
      <xdr:rowOff>0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7950" y="1038225"/>
          <a:ext cx="171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238125</xdr:colOff>
      <xdr:row>2</xdr:row>
      <xdr:rowOff>0</xdr:rowOff>
    </xdr:from>
    <xdr:to>
      <xdr:col>5</xdr:col>
      <xdr:colOff>409575</xdr:colOff>
      <xdr:row>2</xdr:row>
      <xdr:rowOff>0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7950" y="1038225"/>
          <a:ext cx="1714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47625</xdr:rowOff>
    </xdr:from>
    <xdr:to>
      <xdr:col>20</xdr:col>
      <xdr:colOff>3762375</xdr:colOff>
      <xdr:row>1</xdr:row>
      <xdr:rowOff>123825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4829175" y="47625"/>
          <a:ext cx="14754225" cy="923925"/>
        </a:xfrm>
        <a:prstGeom prst="rect">
          <a:avLst/>
        </a:prstGeom>
        <a:solidFill>
          <a:srgbClr val="F79646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LAS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LICENCIAS SE ABONARÁN MEDIANTE TRANSFERENCIA BANCARIA  EN EL </a:t>
          </a:r>
          <a:r>
            <a:rPr lang="en-US" cap="none" sz="20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NUEVO NÚMERO DE CUENTA BANCARIA:</a:t>
          </a:r>
          <a:r>
            <a:rPr lang="en-US" cap="none" sz="18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ES07 0081 5234 1900 0171 6280</a:t>
          </a:r>
        </a:p>
      </xdr:txBody>
    </xdr:sp>
    <xdr:clientData/>
  </xdr:twoCellAnchor>
  <xdr:twoCellAnchor>
    <xdr:from>
      <xdr:col>5</xdr:col>
      <xdr:colOff>238125</xdr:colOff>
      <xdr:row>2</xdr:row>
      <xdr:rowOff>0</xdr:rowOff>
    </xdr:from>
    <xdr:to>
      <xdr:col>5</xdr:col>
      <xdr:colOff>409575</xdr:colOff>
      <xdr:row>2</xdr:row>
      <xdr:rowOff>0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7950" y="1038225"/>
          <a:ext cx="171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238125</xdr:colOff>
      <xdr:row>2</xdr:row>
      <xdr:rowOff>0</xdr:rowOff>
    </xdr:from>
    <xdr:to>
      <xdr:col>5</xdr:col>
      <xdr:colOff>409575</xdr:colOff>
      <xdr:row>2</xdr:row>
      <xdr:rowOff>0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7950" y="1038225"/>
          <a:ext cx="1714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47625</xdr:rowOff>
    </xdr:from>
    <xdr:to>
      <xdr:col>20</xdr:col>
      <xdr:colOff>3762375</xdr:colOff>
      <xdr:row>1</xdr:row>
      <xdr:rowOff>123825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4829175" y="47625"/>
          <a:ext cx="14754225" cy="923925"/>
        </a:xfrm>
        <a:prstGeom prst="rect">
          <a:avLst/>
        </a:prstGeom>
        <a:solidFill>
          <a:srgbClr val="F79646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LAS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LICENCIAS SE ABONARÁN MEDIANTE TRANSFERENCIA BANCARIA  EN EL </a:t>
          </a:r>
          <a:r>
            <a:rPr lang="en-US" cap="none" sz="20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NUEVO NÚMERO DE CUENTA BANCARIA:</a:t>
          </a:r>
          <a:r>
            <a:rPr lang="en-US" cap="none" sz="18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ES07 0081 5234 1900 0171 6280</a:t>
          </a:r>
        </a:p>
      </xdr:txBody>
    </xdr:sp>
    <xdr:clientData/>
  </xdr:twoCellAnchor>
  <xdr:twoCellAnchor>
    <xdr:from>
      <xdr:col>4</xdr:col>
      <xdr:colOff>66675</xdr:colOff>
      <xdr:row>0</xdr:row>
      <xdr:rowOff>47625</xdr:rowOff>
    </xdr:from>
    <xdr:to>
      <xdr:col>20</xdr:col>
      <xdr:colOff>3762375</xdr:colOff>
      <xdr:row>1</xdr:row>
      <xdr:rowOff>123825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4829175" y="47625"/>
          <a:ext cx="14754225" cy="923925"/>
        </a:xfrm>
        <a:prstGeom prst="rect">
          <a:avLst/>
        </a:prstGeom>
        <a:solidFill>
          <a:srgbClr val="F79646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LAS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LICENCIAS SE ABONARÁN MEDIANTE TRANSFERENCIA BANCARIA  EN EL </a:t>
          </a:r>
          <a:r>
            <a:rPr lang="en-US" cap="none" sz="20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NUEVO NÚMERO DE CUENTA BANCARIA:</a:t>
          </a:r>
          <a:r>
            <a:rPr lang="en-US" cap="none" sz="18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ES07 0081 5234 1900 0171 6280</a:t>
          </a:r>
        </a:p>
      </xdr:txBody>
    </xdr:sp>
    <xdr:clientData/>
  </xdr:twoCellAnchor>
  <xdr:twoCellAnchor>
    <xdr:from>
      <xdr:col>5</xdr:col>
      <xdr:colOff>142875</xdr:colOff>
      <xdr:row>2</xdr:row>
      <xdr:rowOff>9525</xdr:rowOff>
    </xdr:from>
    <xdr:to>
      <xdr:col>5</xdr:col>
      <xdr:colOff>323850</xdr:colOff>
      <xdr:row>2</xdr:row>
      <xdr:rowOff>171450</xdr:rowOff>
    </xdr:to>
    <xdr:pic>
      <xdr:nvPicPr>
        <xdr:cNvPr id="3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103822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142875</xdr:colOff>
      <xdr:row>3</xdr:row>
      <xdr:rowOff>9525</xdr:rowOff>
    </xdr:from>
    <xdr:to>
      <xdr:col>5</xdr:col>
      <xdr:colOff>323850</xdr:colOff>
      <xdr:row>3</xdr:row>
      <xdr:rowOff>161925</xdr:rowOff>
    </xdr:to>
    <xdr:pic>
      <xdr:nvPicPr>
        <xdr:cNvPr id="4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62700" y="1219200"/>
          <a:ext cx="1809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47625</xdr:rowOff>
    </xdr:from>
    <xdr:to>
      <xdr:col>20</xdr:col>
      <xdr:colOff>3762375</xdr:colOff>
      <xdr:row>1</xdr:row>
      <xdr:rowOff>123825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4829175" y="47625"/>
          <a:ext cx="14754225" cy="923925"/>
        </a:xfrm>
        <a:prstGeom prst="rect">
          <a:avLst/>
        </a:prstGeom>
        <a:solidFill>
          <a:srgbClr val="F79646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LAS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LICENCIAS SE ABONARÁN MEDIANTE TRANSFERENCIA BANCARIA  EN EL </a:t>
          </a:r>
          <a:r>
            <a:rPr lang="en-US" cap="none" sz="20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NUEVO NÚMERO DE CUENTA BANCARIA:</a:t>
          </a:r>
          <a:r>
            <a:rPr lang="en-US" cap="none" sz="18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ES07 0081 5234 1900 0171 6280</a:t>
          </a:r>
        </a:p>
      </xdr:txBody>
    </xdr:sp>
    <xdr:clientData/>
  </xdr:twoCellAnchor>
  <xdr:twoCellAnchor>
    <xdr:from>
      <xdr:col>4</xdr:col>
      <xdr:colOff>66675</xdr:colOff>
      <xdr:row>0</xdr:row>
      <xdr:rowOff>47625</xdr:rowOff>
    </xdr:from>
    <xdr:to>
      <xdr:col>20</xdr:col>
      <xdr:colOff>3762375</xdr:colOff>
      <xdr:row>1</xdr:row>
      <xdr:rowOff>123825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4829175" y="47625"/>
          <a:ext cx="14754225" cy="923925"/>
        </a:xfrm>
        <a:prstGeom prst="rect">
          <a:avLst/>
        </a:prstGeom>
        <a:solidFill>
          <a:srgbClr val="F79646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LAS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LICENCIAS SE ABONARÁN MEDIANTE TRANSFERENCIA BANCARIA  EN EL </a:t>
          </a:r>
          <a:r>
            <a:rPr lang="en-US" cap="none" sz="20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NUEVO NÚMERO DE CUENTA BANCARIA:</a:t>
          </a:r>
          <a:r>
            <a:rPr lang="en-US" cap="none" sz="18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ES07 0081 5234 1900 0171 6280</a:t>
          </a:r>
        </a:p>
      </xdr:txBody>
    </xdr:sp>
    <xdr:clientData/>
  </xdr:twoCellAnchor>
  <xdr:twoCellAnchor>
    <xdr:from>
      <xdr:col>5</xdr:col>
      <xdr:colOff>142875</xdr:colOff>
      <xdr:row>2</xdr:row>
      <xdr:rowOff>9525</xdr:rowOff>
    </xdr:from>
    <xdr:to>
      <xdr:col>5</xdr:col>
      <xdr:colOff>314325</xdr:colOff>
      <xdr:row>2</xdr:row>
      <xdr:rowOff>171450</xdr:rowOff>
    </xdr:to>
    <xdr:pic>
      <xdr:nvPicPr>
        <xdr:cNvPr id="3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103822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142875</xdr:colOff>
      <xdr:row>3</xdr:row>
      <xdr:rowOff>9525</xdr:rowOff>
    </xdr:from>
    <xdr:to>
      <xdr:col>5</xdr:col>
      <xdr:colOff>314325</xdr:colOff>
      <xdr:row>3</xdr:row>
      <xdr:rowOff>161925</xdr:rowOff>
    </xdr:to>
    <xdr:pic>
      <xdr:nvPicPr>
        <xdr:cNvPr id="4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62700" y="121920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47625</xdr:rowOff>
    </xdr:from>
    <xdr:to>
      <xdr:col>20</xdr:col>
      <xdr:colOff>3762375</xdr:colOff>
      <xdr:row>1</xdr:row>
      <xdr:rowOff>123825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4829175" y="47625"/>
          <a:ext cx="14754225" cy="923925"/>
        </a:xfrm>
        <a:prstGeom prst="rect">
          <a:avLst/>
        </a:prstGeom>
        <a:solidFill>
          <a:srgbClr val="F79646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LAS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LICENCIAS SE ABONARÁN MEDIANTE TRANSFERENCIA BANCARIA  EN EL </a:t>
          </a:r>
          <a:r>
            <a:rPr lang="en-US" cap="none" sz="20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NUEVO NÚMERO DE CUENTA BANCARIA:</a:t>
          </a:r>
          <a:r>
            <a:rPr lang="en-US" cap="none" sz="18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ES07 0081 5234 1900 0171 6280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47625</xdr:rowOff>
    </xdr:from>
    <xdr:to>
      <xdr:col>20</xdr:col>
      <xdr:colOff>3762375</xdr:colOff>
      <xdr:row>1</xdr:row>
      <xdr:rowOff>123825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4829175" y="47625"/>
          <a:ext cx="14754225" cy="923925"/>
        </a:xfrm>
        <a:prstGeom prst="rect">
          <a:avLst/>
        </a:prstGeom>
        <a:solidFill>
          <a:srgbClr val="F79646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LAS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LICENCIAS SE ABONARÁN MEDIANTE TRANSFERENCIA BANCARIA  EN EL </a:t>
          </a:r>
          <a:r>
            <a:rPr lang="en-US" cap="none" sz="20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NUEVO NÚMERO DE CUENTA BANCARIA:</a:t>
          </a:r>
          <a:r>
            <a:rPr lang="en-US" cap="none" sz="18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ES07 0081 5234 1900 0171 6280</a:t>
          </a:r>
        </a:p>
      </xdr:txBody>
    </xdr:sp>
    <xdr:clientData/>
  </xdr:twoCellAnchor>
  <xdr:twoCellAnchor>
    <xdr:from>
      <xdr:col>5</xdr:col>
      <xdr:colOff>142875</xdr:colOff>
      <xdr:row>2</xdr:row>
      <xdr:rowOff>0</xdr:rowOff>
    </xdr:from>
    <xdr:to>
      <xdr:col>5</xdr:col>
      <xdr:colOff>323850</xdr:colOff>
      <xdr:row>2</xdr:row>
      <xdr:rowOff>0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1028700"/>
          <a:ext cx="180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142875</xdr:colOff>
      <xdr:row>2</xdr:row>
      <xdr:rowOff>0</xdr:rowOff>
    </xdr:from>
    <xdr:to>
      <xdr:col>5</xdr:col>
      <xdr:colOff>323850</xdr:colOff>
      <xdr:row>2</xdr:row>
      <xdr:rowOff>0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62700" y="1028700"/>
          <a:ext cx="1809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47625</xdr:rowOff>
    </xdr:from>
    <xdr:to>
      <xdr:col>20</xdr:col>
      <xdr:colOff>3762375</xdr:colOff>
      <xdr:row>1</xdr:row>
      <xdr:rowOff>123825</xdr:rowOff>
    </xdr:to>
    <xdr:sp>
      <xdr:nvSpPr>
        <xdr:cNvPr id="1" name="3 CuadroTexto"/>
        <xdr:cNvSpPr txBox="1">
          <a:spLocks noChangeArrowheads="1"/>
        </xdr:cNvSpPr>
      </xdr:nvSpPr>
      <xdr:spPr>
        <a:xfrm>
          <a:off x="4829175" y="47625"/>
          <a:ext cx="14754225" cy="923925"/>
        </a:xfrm>
        <a:prstGeom prst="rect">
          <a:avLst/>
        </a:prstGeom>
        <a:solidFill>
          <a:srgbClr val="F79646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LAS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LICENCIAS SE ABONARÁN MEDIANTE TRANSFERENCIA BANCARIA  EN EL </a:t>
          </a:r>
          <a:r>
            <a:rPr lang="en-US" cap="none" sz="20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NUEVO NÚMERO DE CUENTA BANCARIA:</a:t>
          </a:r>
          <a:r>
            <a:rPr lang="en-US" cap="none" sz="18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ES07 0081 5234 1900 0171 6280</a:t>
          </a:r>
        </a:p>
      </xdr:txBody>
    </xdr:sp>
    <xdr:clientData/>
  </xdr:twoCellAnchor>
  <xdr:twoCellAnchor>
    <xdr:from>
      <xdr:col>5</xdr:col>
      <xdr:colOff>238125</xdr:colOff>
      <xdr:row>2</xdr:row>
      <xdr:rowOff>0</xdr:rowOff>
    </xdr:from>
    <xdr:to>
      <xdr:col>5</xdr:col>
      <xdr:colOff>409575</xdr:colOff>
      <xdr:row>2</xdr:row>
      <xdr:rowOff>0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7950" y="1038225"/>
          <a:ext cx="171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238125</xdr:colOff>
      <xdr:row>2</xdr:row>
      <xdr:rowOff>0</xdr:rowOff>
    </xdr:from>
    <xdr:to>
      <xdr:col>5</xdr:col>
      <xdr:colOff>409575</xdr:colOff>
      <xdr:row>2</xdr:row>
      <xdr:rowOff>0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7950" y="1038225"/>
          <a:ext cx="1714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47625</xdr:rowOff>
    </xdr:from>
    <xdr:to>
      <xdr:col>20</xdr:col>
      <xdr:colOff>3762375</xdr:colOff>
      <xdr:row>1</xdr:row>
      <xdr:rowOff>123825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4829175" y="47625"/>
          <a:ext cx="14754225" cy="923925"/>
        </a:xfrm>
        <a:prstGeom prst="rect">
          <a:avLst/>
        </a:prstGeom>
        <a:solidFill>
          <a:srgbClr val="F79646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LAS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LICENCIAS SE ABONARÁN MEDIANTE TRANSFERENCIA BANCARIA  EN EL </a:t>
          </a:r>
          <a:r>
            <a:rPr lang="en-US" cap="none" sz="20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NUEVO NÚMERO DE CUENTA BANCARIA:</a:t>
          </a:r>
          <a:r>
            <a:rPr lang="en-US" cap="none" sz="18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ES07 0081 5234 1900 0171 6280</a:t>
          </a:r>
        </a:p>
      </xdr:txBody>
    </xdr:sp>
    <xdr:clientData/>
  </xdr:twoCellAnchor>
  <xdr:twoCellAnchor>
    <xdr:from>
      <xdr:col>5</xdr:col>
      <xdr:colOff>238125</xdr:colOff>
      <xdr:row>2</xdr:row>
      <xdr:rowOff>0</xdr:rowOff>
    </xdr:from>
    <xdr:to>
      <xdr:col>5</xdr:col>
      <xdr:colOff>409575</xdr:colOff>
      <xdr:row>2</xdr:row>
      <xdr:rowOff>0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7950" y="1038225"/>
          <a:ext cx="171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238125</xdr:colOff>
      <xdr:row>2</xdr:row>
      <xdr:rowOff>0</xdr:rowOff>
    </xdr:from>
    <xdr:to>
      <xdr:col>5</xdr:col>
      <xdr:colOff>409575</xdr:colOff>
      <xdr:row>2</xdr:row>
      <xdr:rowOff>0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7950" y="1038225"/>
          <a:ext cx="1714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47625</xdr:rowOff>
    </xdr:from>
    <xdr:to>
      <xdr:col>20</xdr:col>
      <xdr:colOff>3762375</xdr:colOff>
      <xdr:row>1</xdr:row>
      <xdr:rowOff>123825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4829175" y="47625"/>
          <a:ext cx="14754225" cy="923925"/>
        </a:xfrm>
        <a:prstGeom prst="rect">
          <a:avLst/>
        </a:prstGeom>
        <a:solidFill>
          <a:srgbClr val="F79646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LAS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LICENCIAS SE ABONARÁN MEDIANTE TRANSFERENCIA BANCARIA  EN EL </a:t>
          </a:r>
          <a:r>
            <a:rPr lang="en-US" cap="none" sz="20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NUEVO NÚMERO DE CUENTA BANCARIA:</a:t>
          </a:r>
          <a:r>
            <a:rPr lang="en-US" cap="none" sz="18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ES07 0081 5234 1900 0171 6280</a:t>
          </a:r>
        </a:p>
      </xdr:txBody>
    </xdr:sp>
    <xdr:clientData/>
  </xdr:twoCellAnchor>
  <xdr:twoCellAnchor>
    <xdr:from>
      <xdr:col>5</xdr:col>
      <xdr:colOff>238125</xdr:colOff>
      <xdr:row>2</xdr:row>
      <xdr:rowOff>0</xdr:rowOff>
    </xdr:from>
    <xdr:to>
      <xdr:col>5</xdr:col>
      <xdr:colOff>409575</xdr:colOff>
      <xdr:row>2</xdr:row>
      <xdr:rowOff>0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7950" y="1038225"/>
          <a:ext cx="171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238125</xdr:colOff>
      <xdr:row>2</xdr:row>
      <xdr:rowOff>0</xdr:rowOff>
    </xdr:from>
    <xdr:to>
      <xdr:col>5</xdr:col>
      <xdr:colOff>409575</xdr:colOff>
      <xdr:row>2</xdr:row>
      <xdr:rowOff>0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7950" y="1038225"/>
          <a:ext cx="1714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47625</xdr:rowOff>
    </xdr:from>
    <xdr:to>
      <xdr:col>20</xdr:col>
      <xdr:colOff>3762375</xdr:colOff>
      <xdr:row>1</xdr:row>
      <xdr:rowOff>123825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4829175" y="47625"/>
          <a:ext cx="14754225" cy="923925"/>
        </a:xfrm>
        <a:prstGeom prst="rect">
          <a:avLst/>
        </a:prstGeom>
        <a:solidFill>
          <a:srgbClr val="F79646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LAS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LICENCIAS SE ABONARÁN MEDIANTE TRANSFERENCIA BANCARIA  EN EL </a:t>
          </a:r>
          <a:r>
            <a:rPr lang="en-US" cap="none" sz="20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NUEVO NÚMERO DE CUENTA BANCARIA:</a:t>
          </a:r>
          <a:r>
            <a:rPr lang="en-US" cap="none" sz="18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ES07 0081 5234 1900 0171 6280</a:t>
          </a:r>
        </a:p>
      </xdr:txBody>
    </xdr:sp>
    <xdr:clientData/>
  </xdr:twoCellAnchor>
  <xdr:twoCellAnchor>
    <xdr:from>
      <xdr:col>5</xdr:col>
      <xdr:colOff>238125</xdr:colOff>
      <xdr:row>2</xdr:row>
      <xdr:rowOff>0</xdr:rowOff>
    </xdr:from>
    <xdr:to>
      <xdr:col>5</xdr:col>
      <xdr:colOff>409575</xdr:colOff>
      <xdr:row>2</xdr:row>
      <xdr:rowOff>0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7950" y="1038225"/>
          <a:ext cx="171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238125</xdr:colOff>
      <xdr:row>2</xdr:row>
      <xdr:rowOff>0</xdr:rowOff>
    </xdr:from>
    <xdr:to>
      <xdr:col>5</xdr:col>
      <xdr:colOff>409575</xdr:colOff>
      <xdr:row>2</xdr:row>
      <xdr:rowOff>0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7950" y="1038225"/>
          <a:ext cx="1714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47625</xdr:rowOff>
    </xdr:from>
    <xdr:to>
      <xdr:col>20</xdr:col>
      <xdr:colOff>3762375</xdr:colOff>
      <xdr:row>1</xdr:row>
      <xdr:rowOff>123825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4829175" y="47625"/>
          <a:ext cx="14754225" cy="923925"/>
        </a:xfrm>
        <a:prstGeom prst="rect">
          <a:avLst/>
        </a:prstGeom>
        <a:solidFill>
          <a:srgbClr val="F79646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LAS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LICENCIAS SE ABONARÁN MEDIANTE TRANSFERENCIA BANCARIA  EN EL </a:t>
          </a:r>
          <a:r>
            <a:rPr lang="en-US" cap="none" sz="20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NUEVO NÚMERO DE CUENTA BANCARIA:</a:t>
          </a:r>
          <a:r>
            <a:rPr lang="en-US" cap="none" sz="18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ES07 0081 5234 1900 0171 6280</a:t>
          </a:r>
        </a:p>
      </xdr:txBody>
    </xdr:sp>
    <xdr:clientData/>
  </xdr:twoCellAnchor>
  <xdr:twoCellAnchor>
    <xdr:from>
      <xdr:col>5</xdr:col>
      <xdr:colOff>238125</xdr:colOff>
      <xdr:row>2</xdr:row>
      <xdr:rowOff>0</xdr:rowOff>
    </xdr:from>
    <xdr:to>
      <xdr:col>5</xdr:col>
      <xdr:colOff>409575</xdr:colOff>
      <xdr:row>2</xdr:row>
      <xdr:rowOff>0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7950" y="1038225"/>
          <a:ext cx="171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238125</xdr:colOff>
      <xdr:row>2</xdr:row>
      <xdr:rowOff>0</xdr:rowOff>
    </xdr:from>
    <xdr:to>
      <xdr:col>5</xdr:col>
      <xdr:colOff>409575</xdr:colOff>
      <xdr:row>2</xdr:row>
      <xdr:rowOff>0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7950" y="1038225"/>
          <a:ext cx="1714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47625</xdr:rowOff>
    </xdr:from>
    <xdr:to>
      <xdr:col>20</xdr:col>
      <xdr:colOff>3762375</xdr:colOff>
      <xdr:row>1</xdr:row>
      <xdr:rowOff>123825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4829175" y="47625"/>
          <a:ext cx="14754225" cy="923925"/>
        </a:xfrm>
        <a:prstGeom prst="rect">
          <a:avLst/>
        </a:prstGeom>
        <a:solidFill>
          <a:srgbClr val="F79646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LAS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LICENCIAS SE ABONARÁN MEDIANTE TRANSFERENCIA BANCARIA  EN EL </a:t>
          </a:r>
          <a:r>
            <a:rPr lang="en-US" cap="none" sz="20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NUEVO NÚMERO DE CUENTA BANCARIA:</a:t>
          </a:r>
          <a:r>
            <a:rPr lang="en-US" cap="none" sz="18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ES07 0081 5234 1900 0171 6280</a:t>
          </a:r>
        </a:p>
      </xdr:txBody>
    </xdr:sp>
    <xdr:clientData/>
  </xdr:twoCellAnchor>
  <xdr:twoCellAnchor>
    <xdr:from>
      <xdr:col>5</xdr:col>
      <xdr:colOff>238125</xdr:colOff>
      <xdr:row>2</xdr:row>
      <xdr:rowOff>0</xdr:rowOff>
    </xdr:from>
    <xdr:to>
      <xdr:col>5</xdr:col>
      <xdr:colOff>409575</xdr:colOff>
      <xdr:row>2</xdr:row>
      <xdr:rowOff>0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7950" y="1038225"/>
          <a:ext cx="171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238125</xdr:colOff>
      <xdr:row>2</xdr:row>
      <xdr:rowOff>0</xdr:rowOff>
    </xdr:from>
    <xdr:to>
      <xdr:col>5</xdr:col>
      <xdr:colOff>409575</xdr:colOff>
      <xdr:row>2</xdr:row>
      <xdr:rowOff>0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7950" y="1038225"/>
          <a:ext cx="1714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4.vml" /><Relationship Id="rId3" Type="http://schemas.openxmlformats.org/officeDocument/2006/relationships/drawing" Target="../drawings/drawing15.xml" /><Relationship Id="rId4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B2:P32"/>
  <sheetViews>
    <sheetView tabSelected="1" zoomScale="85" zoomScaleNormal="85" zoomScalePageLayoutView="0" workbookViewId="0" topLeftCell="B1">
      <selection activeCell="P6" sqref="P6"/>
    </sheetView>
  </sheetViews>
  <sheetFormatPr defaultColWidth="11.421875" defaultRowHeight="12.75"/>
  <cols>
    <col min="1" max="1" width="12.57421875" style="156" customWidth="1"/>
    <col min="2" max="2" width="11.421875" style="156" customWidth="1"/>
    <col min="3" max="3" width="11.28125" style="156" customWidth="1"/>
    <col min="4" max="4" width="10.57421875" style="156" customWidth="1"/>
    <col min="5" max="5" width="9.57421875" style="156" bestFit="1" customWidth="1"/>
    <col min="6" max="6" width="10.28125" style="156" customWidth="1"/>
    <col min="7" max="7" width="8.57421875" style="156" bestFit="1" customWidth="1"/>
    <col min="8" max="8" width="8.28125" style="156" customWidth="1"/>
    <col min="9" max="9" width="11.57421875" style="156" customWidth="1"/>
    <col min="10" max="10" width="9.8515625" style="156" bestFit="1" customWidth="1"/>
    <col min="11" max="12" width="9.00390625" style="156" customWidth="1"/>
    <col min="13" max="13" width="8.57421875" style="156" bestFit="1" customWidth="1"/>
    <col min="14" max="14" width="8.28125" style="156" customWidth="1"/>
    <col min="15" max="16384" width="11.421875" style="156" customWidth="1"/>
  </cols>
  <sheetData>
    <row r="1" ht="13.5" thickBot="1"/>
    <row r="2" spans="2:15" ht="23.25" customHeight="1">
      <c r="B2" s="310" t="s">
        <v>73</v>
      </c>
      <c r="C2" s="311"/>
      <c r="D2" s="311"/>
      <c r="E2" s="311"/>
      <c r="F2" s="311"/>
      <c r="G2" s="312"/>
      <c r="I2" s="423" t="s">
        <v>74</v>
      </c>
      <c r="J2" s="319"/>
      <c r="K2" s="319"/>
      <c r="L2" s="319"/>
      <c r="M2" s="319"/>
      <c r="N2" s="319"/>
      <c r="O2" s="320"/>
    </row>
    <row r="3" spans="2:15" ht="12.75" customHeight="1">
      <c r="B3" s="313"/>
      <c r="C3" s="314"/>
      <c r="D3" s="314"/>
      <c r="E3" s="314"/>
      <c r="F3" s="314"/>
      <c r="G3" s="315"/>
      <c r="H3" s="260"/>
      <c r="I3" s="321"/>
      <c r="J3" s="322"/>
      <c r="K3" s="322"/>
      <c r="L3" s="322"/>
      <c r="M3" s="322"/>
      <c r="N3" s="322"/>
      <c r="O3" s="323"/>
    </row>
    <row r="4" spans="2:15" ht="12.75" customHeight="1">
      <c r="B4" s="313"/>
      <c r="C4" s="314"/>
      <c r="D4" s="314"/>
      <c r="E4" s="314"/>
      <c r="F4" s="314"/>
      <c r="G4" s="315"/>
      <c r="H4" s="260"/>
      <c r="I4" s="321"/>
      <c r="J4" s="322"/>
      <c r="K4" s="322"/>
      <c r="L4" s="322"/>
      <c r="M4" s="322"/>
      <c r="N4" s="322"/>
      <c r="O4" s="323"/>
    </row>
    <row r="5" spans="2:15" ht="12.75" customHeight="1">
      <c r="B5" s="313"/>
      <c r="C5" s="314"/>
      <c r="D5" s="314"/>
      <c r="E5" s="314"/>
      <c r="F5" s="314"/>
      <c r="G5" s="315"/>
      <c r="H5" s="260"/>
      <c r="I5" s="321"/>
      <c r="J5" s="322"/>
      <c r="K5" s="322"/>
      <c r="L5" s="322"/>
      <c r="M5" s="322"/>
      <c r="N5" s="322"/>
      <c r="O5" s="323"/>
    </row>
    <row r="6" spans="2:15" ht="13.5" customHeight="1" thickBot="1">
      <c r="B6" s="316"/>
      <c r="C6" s="317"/>
      <c r="D6" s="317"/>
      <c r="E6" s="317"/>
      <c r="F6" s="317"/>
      <c r="G6" s="318"/>
      <c r="H6" s="260"/>
      <c r="I6" s="324"/>
      <c r="J6" s="325"/>
      <c r="K6" s="325"/>
      <c r="L6" s="325"/>
      <c r="M6" s="325"/>
      <c r="N6" s="325"/>
      <c r="O6" s="326"/>
    </row>
    <row r="8" spans="2:6" ht="12.75">
      <c r="B8" s="287" t="s">
        <v>51</v>
      </c>
      <c r="C8" s="287"/>
      <c r="D8" s="287"/>
      <c r="E8" s="287"/>
      <c r="F8" s="287"/>
    </row>
    <row r="9" spans="2:8" ht="13.5" thickBot="1">
      <c r="B9" s="288"/>
      <c r="C9" s="288"/>
      <c r="D9" s="288"/>
      <c r="E9" s="288"/>
      <c r="F9" s="288"/>
      <c r="H9" s="178"/>
    </row>
    <row r="10" spans="2:14" s="236" customFormat="1" ht="27.75" customHeight="1" thickBot="1" thickTop="1">
      <c r="B10" s="279" t="s">
        <v>58</v>
      </c>
      <c r="C10" s="280"/>
      <c r="D10" s="280"/>
      <c r="E10" s="280"/>
      <c r="F10" s="280"/>
      <c r="G10" s="281" t="s">
        <v>9</v>
      </c>
      <c r="H10" s="282"/>
      <c r="I10" s="282"/>
      <c r="J10" s="283"/>
      <c r="K10" s="284" t="s">
        <v>10</v>
      </c>
      <c r="L10" s="285"/>
      <c r="M10" s="285"/>
      <c r="N10" s="286"/>
    </row>
    <row r="11" spans="2:14" s="236" customFormat="1" ht="14.25" thickBot="1" thickTop="1">
      <c r="B11" s="237" t="s">
        <v>7</v>
      </c>
      <c r="C11" s="237" t="s">
        <v>3</v>
      </c>
      <c r="D11" s="237" t="s">
        <v>4</v>
      </c>
      <c r="E11" s="237" t="s">
        <v>5</v>
      </c>
      <c r="F11" s="237" t="s">
        <v>6</v>
      </c>
      <c r="G11" s="238" t="s">
        <v>7</v>
      </c>
      <c r="H11" s="238" t="s">
        <v>3</v>
      </c>
      <c r="I11" s="239" t="s">
        <v>4</v>
      </c>
      <c r="J11" s="240" t="s">
        <v>5</v>
      </c>
      <c r="K11" s="241" t="s">
        <v>7</v>
      </c>
      <c r="L11" s="242" t="s">
        <v>3</v>
      </c>
      <c r="M11" s="243" t="s">
        <v>4</v>
      </c>
      <c r="N11" s="243" t="s">
        <v>5</v>
      </c>
    </row>
    <row r="12" spans="2:14" ht="13.5" customHeight="1" thickBot="1" thickTop="1">
      <c r="B12" s="2">
        <v>67</v>
      </c>
      <c r="C12" s="2">
        <v>75</v>
      </c>
      <c r="D12" s="3">
        <v>115</v>
      </c>
      <c r="E12" s="3">
        <v>165</v>
      </c>
      <c r="F12" s="3">
        <v>790</v>
      </c>
      <c r="G12" s="4">
        <v>41</v>
      </c>
      <c r="H12" s="4">
        <v>45</v>
      </c>
      <c r="I12" s="50">
        <v>66</v>
      </c>
      <c r="J12" s="54">
        <v>93</v>
      </c>
      <c r="K12" s="55">
        <v>19</v>
      </c>
      <c r="L12" s="51">
        <v>20</v>
      </c>
      <c r="M12" s="34">
        <v>28</v>
      </c>
      <c r="N12" s="5">
        <v>45</v>
      </c>
    </row>
    <row r="13" spans="7:15" ht="17.25" thickBot="1" thickTop="1">
      <c r="G13" s="28">
        <v>22</v>
      </c>
      <c r="H13" s="28">
        <v>25</v>
      </c>
      <c r="I13" s="52">
        <v>33</v>
      </c>
      <c r="J13" s="56">
        <v>50</v>
      </c>
      <c r="K13" s="56">
        <v>11</v>
      </c>
      <c r="L13" s="53">
        <v>12</v>
      </c>
      <c r="M13" s="35">
        <v>15</v>
      </c>
      <c r="N13" s="244"/>
      <c r="O13" s="245" t="s">
        <v>59</v>
      </c>
    </row>
    <row r="14" spans="7:15" ht="17.25" thickBot="1" thickTop="1">
      <c r="G14" s="88"/>
      <c r="H14" s="88"/>
      <c r="I14" s="88"/>
      <c r="J14" s="88"/>
      <c r="K14" s="88"/>
      <c r="L14" s="88"/>
      <c r="M14" s="88"/>
      <c r="N14" s="10"/>
      <c r="O14" s="246"/>
    </row>
    <row r="15" spans="2:15" ht="21.75" customHeight="1" thickBot="1">
      <c r="B15" s="289" t="s">
        <v>66</v>
      </c>
      <c r="C15" s="290"/>
      <c r="D15" s="290"/>
      <c r="E15" s="290"/>
      <c r="F15" s="290"/>
      <c r="G15" s="290"/>
      <c r="H15" s="291"/>
      <c r="I15" s="88"/>
      <c r="J15" s="88"/>
      <c r="K15" s="294" t="s">
        <v>63</v>
      </c>
      <c r="L15" s="295"/>
      <c r="M15" s="295"/>
      <c r="N15" s="296"/>
      <c r="O15" s="216"/>
    </row>
    <row r="16" spans="2:15" ht="16.5" thickBot="1">
      <c r="B16" s="247"/>
      <c r="C16" s="247"/>
      <c r="D16" s="247"/>
      <c r="E16" s="247"/>
      <c r="F16" s="247"/>
      <c r="G16" s="247"/>
      <c r="H16" s="247"/>
      <c r="I16" s="88"/>
      <c r="J16" s="88"/>
      <c r="K16" s="300" t="s">
        <v>64</v>
      </c>
      <c r="L16" s="300"/>
      <c r="M16" s="305">
        <v>7</v>
      </c>
      <c r="N16" s="305"/>
      <c r="O16" s="246"/>
    </row>
    <row r="17" spans="2:15" ht="16.5" thickBot="1">
      <c r="B17" s="247"/>
      <c r="C17" s="247"/>
      <c r="D17" s="247"/>
      <c r="E17" s="247"/>
      <c r="F17" s="247"/>
      <c r="G17" s="247"/>
      <c r="H17" s="247"/>
      <c r="I17" s="88"/>
      <c r="J17" s="88"/>
      <c r="K17" s="300" t="s">
        <v>65</v>
      </c>
      <c r="L17" s="300"/>
      <c r="M17" s="305">
        <v>9</v>
      </c>
      <c r="N17" s="305"/>
      <c r="O17" s="246"/>
    </row>
    <row r="18" ht="13.5" thickBot="1"/>
    <row r="19" spans="2:14" ht="18.75" thickBot="1">
      <c r="B19" s="248" t="s">
        <v>8</v>
      </c>
      <c r="C19" s="249"/>
      <c r="D19" s="249"/>
      <c r="N19" s="178"/>
    </row>
    <row r="20" spans="2:16" ht="15.75" thickBot="1">
      <c r="B20" s="292"/>
      <c r="C20" s="293"/>
      <c r="D20" s="250"/>
      <c r="F20" s="272" t="s">
        <v>72</v>
      </c>
      <c r="G20" s="272"/>
      <c r="H20" s="272"/>
      <c r="I20" s="272"/>
      <c r="J20" s="272"/>
      <c r="K20" s="297"/>
      <c r="L20" s="270" t="s">
        <v>53</v>
      </c>
      <c r="M20" s="273" t="s">
        <v>60</v>
      </c>
      <c r="N20" s="274"/>
      <c r="O20" s="274"/>
      <c r="P20" s="275"/>
    </row>
    <row r="21" spans="2:16" ht="13.5" thickBot="1">
      <c r="B21" s="306" t="s">
        <v>58</v>
      </c>
      <c r="C21" s="307"/>
      <c r="D21" s="251">
        <f>IF((SUM('ADULTO (1)'!T28,'ADULTO (2)'!T28,'ADULTO (3)'!T28,'ADULTO (4)'!T28,'ADULTO (5)'!T28,'ADULTO (6)'!T28,'ADULTO (7)'!T28,'ADULTO (8)'!T28,'ADULTO (9)'!T28,'ADULTO (10)'!T28)=0),"",SUM('ADULTO (1)'!T28,'ADULTO (2)'!T28,'ADULTO (3)'!T28,'ADULTO (4)'!T28,'ADULTO (5)'!T28,'ADULTO (6)'!T28,'ADULTO (7)'!T28,'ADULTO (8)'!T28,'ADULTO (9)'!T28,'ADULTO (10)'!T28))</f>
      </c>
      <c r="F21" s="261" t="s">
        <v>67</v>
      </c>
      <c r="G21" s="262"/>
      <c r="H21" s="262"/>
      <c r="I21" s="263"/>
      <c r="J21" s="33">
        <v>27</v>
      </c>
      <c r="K21" s="297"/>
      <c r="L21" s="270"/>
      <c r="M21" s="276"/>
      <c r="N21" s="277"/>
      <c r="O21" s="277"/>
      <c r="P21" s="278"/>
    </row>
    <row r="22" spans="2:16" ht="13.5" thickBot="1">
      <c r="B22" s="303"/>
      <c r="C22" s="304"/>
      <c r="D22" s="252"/>
      <c r="F22" s="264" t="s">
        <v>68</v>
      </c>
      <c r="G22" s="265"/>
      <c r="H22" s="265"/>
      <c r="I22" s="266"/>
      <c r="J22" s="33">
        <v>37</v>
      </c>
      <c r="K22" s="297"/>
      <c r="L22" s="271" t="s">
        <v>52</v>
      </c>
      <c r="M22" s="273" t="s">
        <v>61</v>
      </c>
      <c r="N22" s="274"/>
      <c r="O22" s="274"/>
      <c r="P22" s="275"/>
    </row>
    <row r="23" spans="2:16" ht="13.5" thickBot="1">
      <c r="B23" s="308" t="s">
        <v>9</v>
      </c>
      <c r="C23" s="309"/>
      <c r="D23" s="253">
        <f>JUVENIL!T28</f>
      </c>
      <c r="F23" s="264" t="s">
        <v>69</v>
      </c>
      <c r="G23" s="265"/>
      <c r="H23" s="265"/>
      <c r="I23" s="266"/>
      <c r="J23" s="33">
        <v>8</v>
      </c>
      <c r="K23" s="297"/>
      <c r="L23" s="271"/>
      <c r="M23" s="276"/>
      <c r="N23" s="277"/>
      <c r="O23" s="277"/>
      <c r="P23" s="278"/>
    </row>
    <row r="24" spans="2:16" ht="13.5" thickBot="1">
      <c r="B24" s="303"/>
      <c r="C24" s="304"/>
      <c r="D24" s="252"/>
      <c r="F24" s="264" t="s">
        <v>70</v>
      </c>
      <c r="G24" s="265"/>
      <c r="H24" s="265"/>
      <c r="I24" s="266"/>
      <c r="J24" s="33">
        <v>52</v>
      </c>
      <c r="L24" s="333" t="s">
        <v>46</v>
      </c>
      <c r="M24" s="273" t="s">
        <v>62</v>
      </c>
      <c r="N24" s="274"/>
      <c r="O24" s="274"/>
      <c r="P24" s="275"/>
    </row>
    <row r="25" spans="2:16" ht="13.5" thickBot="1">
      <c r="B25" s="301" t="s">
        <v>10</v>
      </c>
      <c r="C25" s="302"/>
      <c r="D25" s="254">
        <f>INFANTIL!T28</f>
      </c>
      <c r="F25" s="267" t="s">
        <v>71</v>
      </c>
      <c r="G25" s="268"/>
      <c r="H25" s="268"/>
      <c r="I25" s="269"/>
      <c r="J25" s="194">
        <v>115</v>
      </c>
      <c r="L25" s="333"/>
      <c r="M25" s="276"/>
      <c r="N25" s="277"/>
      <c r="O25" s="277"/>
      <c r="P25" s="278"/>
    </row>
    <row r="26" spans="2:4" ht="12.75">
      <c r="B26" s="303"/>
      <c r="C26" s="304"/>
      <c r="D26" s="252"/>
    </row>
    <row r="27" spans="2:4" ht="12.75">
      <c r="B27" s="327" t="s">
        <v>32</v>
      </c>
      <c r="C27" s="328"/>
      <c r="D27" s="255">
        <f>'JUVENIL FAMILIAR'!T28</f>
      </c>
    </row>
    <row r="28" spans="2:4" ht="12.75">
      <c r="B28" s="303"/>
      <c r="C28" s="304"/>
      <c r="D28" s="252"/>
    </row>
    <row r="29" spans="2:4" ht="12.75">
      <c r="B29" s="329" t="s">
        <v>33</v>
      </c>
      <c r="C29" s="330"/>
      <c r="D29" s="256">
        <f>'INFANTIL FAMILIAR'!T28</f>
      </c>
    </row>
    <row r="30" spans="2:4" ht="13.5" thickBot="1">
      <c r="B30" s="331"/>
      <c r="C30" s="332"/>
      <c r="D30" s="257"/>
    </row>
    <row r="31" spans="2:8" ht="13.5" thickBot="1">
      <c r="B31" s="298" t="s">
        <v>11</v>
      </c>
      <c r="C31" s="299"/>
      <c r="D31" s="258">
        <f>SUM(D21,D23,D25,D27,D29)</f>
        <v>0</v>
      </c>
      <c r="H31" s="178"/>
    </row>
    <row r="32" spans="7:13" ht="12.75">
      <c r="G32" s="259"/>
      <c r="H32" s="259"/>
      <c r="I32" s="259"/>
      <c r="J32" s="259"/>
      <c r="K32" s="259"/>
      <c r="L32" s="259"/>
      <c r="M32" s="259"/>
    </row>
  </sheetData>
  <sheetProtection/>
  <mergeCells count="38">
    <mergeCell ref="B30:C30"/>
    <mergeCell ref="B24:C24"/>
    <mergeCell ref="K22:K23"/>
    <mergeCell ref="L24:L25"/>
    <mergeCell ref="B23:C23"/>
    <mergeCell ref="B2:G6"/>
    <mergeCell ref="I2:O6"/>
    <mergeCell ref="B27:C27"/>
    <mergeCell ref="B28:C28"/>
    <mergeCell ref="B29:C29"/>
    <mergeCell ref="B8:F9"/>
    <mergeCell ref="B15:H15"/>
    <mergeCell ref="B20:C20"/>
    <mergeCell ref="K15:N15"/>
    <mergeCell ref="K20:K21"/>
    <mergeCell ref="B31:C31"/>
    <mergeCell ref="K16:L16"/>
    <mergeCell ref="K17:L17"/>
    <mergeCell ref="B25:C25"/>
    <mergeCell ref="B26:C26"/>
    <mergeCell ref="M20:P21"/>
    <mergeCell ref="M22:P23"/>
    <mergeCell ref="M24:P25"/>
    <mergeCell ref="B10:F10"/>
    <mergeCell ref="G10:J10"/>
    <mergeCell ref="K10:N10"/>
    <mergeCell ref="M16:N16"/>
    <mergeCell ref="M17:N17"/>
    <mergeCell ref="B21:C21"/>
    <mergeCell ref="B22:C22"/>
    <mergeCell ref="F21:I21"/>
    <mergeCell ref="F22:I22"/>
    <mergeCell ref="F23:I23"/>
    <mergeCell ref="F24:I24"/>
    <mergeCell ref="F25:I25"/>
    <mergeCell ref="L20:L21"/>
    <mergeCell ref="L22:L23"/>
    <mergeCell ref="F20:J20"/>
  </mergeCells>
  <printOptions/>
  <pageMargins left="0.75" right="0.75" top="1" bottom="1" header="0.5118055555555555" footer="0.5118055555555555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AV32"/>
  <sheetViews>
    <sheetView zoomScale="40" zoomScaleNormal="40" zoomScalePageLayoutView="0" workbookViewId="0" topLeftCell="A1">
      <selection activeCell="U35" sqref="U35"/>
    </sheetView>
  </sheetViews>
  <sheetFormatPr defaultColWidth="11.421875" defaultRowHeight="12.75"/>
  <cols>
    <col min="1" max="1" width="5.421875" style="114" customWidth="1"/>
    <col min="2" max="2" width="19.140625" style="115" customWidth="1"/>
    <col min="3" max="3" width="22.140625" style="114" customWidth="1"/>
    <col min="4" max="4" width="24.7109375" style="114" customWidth="1"/>
    <col min="5" max="5" width="21.8515625" style="114" customWidth="1"/>
    <col min="6" max="6" width="17.28125" style="114" customWidth="1"/>
    <col min="7" max="8" width="5.140625" style="115" customWidth="1"/>
    <col min="9" max="9" width="24.00390625" style="116" customWidth="1"/>
    <col min="10" max="10" width="9.57421875" style="115" customWidth="1"/>
    <col min="11" max="11" width="18.7109375" style="114" customWidth="1"/>
    <col min="12" max="12" width="2.8515625" style="114" customWidth="1"/>
    <col min="13" max="14" width="3.00390625" style="114" customWidth="1"/>
    <col min="15" max="15" width="3.00390625" style="117" customWidth="1"/>
    <col min="16" max="17" width="3.00390625" style="114" customWidth="1"/>
    <col min="18" max="18" width="7.140625" style="114" customWidth="1"/>
    <col min="19" max="19" width="21.8515625" style="114" customWidth="1"/>
    <col min="20" max="20" width="17.28125" style="114" customWidth="1"/>
    <col min="21" max="21" width="57.7109375" style="114" bestFit="1" customWidth="1"/>
    <col min="22" max="22" width="3.7109375" style="114" customWidth="1"/>
    <col min="23" max="23" width="3.28125" style="114" customWidth="1"/>
    <col min="24" max="24" width="3.421875" style="114" customWidth="1"/>
    <col min="25" max="26" width="3.00390625" style="114" customWidth="1"/>
    <col min="27" max="27" width="11.7109375" style="114" bestFit="1" customWidth="1"/>
    <col min="28" max="16384" width="11.421875" style="114" customWidth="1"/>
  </cols>
  <sheetData>
    <row r="1" spans="1:48" ht="66.75" customHeight="1">
      <c r="A1" s="351" t="s">
        <v>40</v>
      </c>
      <c r="B1" s="352"/>
      <c r="C1" s="353"/>
      <c r="D1" s="156"/>
      <c r="E1" s="156"/>
      <c r="F1" s="157"/>
      <c r="G1" s="158"/>
      <c r="H1" s="158"/>
      <c r="I1" s="159"/>
      <c r="J1" s="158"/>
      <c r="K1" s="156"/>
      <c r="L1" s="156"/>
      <c r="M1" s="156"/>
      <c r="N1" s="156"/>
      <c r="O1" s="160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</row>
    <row r="2" spans="1:48" ht="15" customHeight="1">
      <c r="A2" s="161" t="s">
        <v>34</v>
      </c>
      <c r="B2" s="162"/>
      <c r="C2" s="163"/>
      <c r="D2" s="156"/>
      <c r="E2" s="156"/>
      <c r="F2" s="164"/>
      <c r="G2" s="158"/>
      <c r="H2" s="158"/>
      <c r="I2" s="159"/>
      <c r="J2" s="158"/>
      <c r="K2" s="156"/>
      <c r="L2" s="156"/>
      <c r="M2" s="156"/>
      <c r="N2" s="156"/>
      <c r="O2" s="160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</row>
    <row r="3" spans="1:48" ht="14.25">
      <c r="A3" s="165" t="s">
        <v>35</v>
      </c>
      <c r="B3" s="166"/>
      <c r="C3" s="122"/>
      <c r="E3" s="114" t="s">
        <v>41</v>
      </c>
      <c r="F3" s="120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</row>
    <row r="4" spans="1:48" s="125" customFormat="1" ht="15" thickBot="1">
      <c r="A4" s="165" t="s">
        <v>36</v>
      </c>
      <c r="B4" s="195"/>
      <c r="C4" s="196"/>
      <c r="E4" s="114" t="s">
        <v>13</v>
      </c>
      <c r="F4" s="120"/>
      <c r="G4" s="126"/>
      <c r="H4" s="126"/>
      <c r="I4" s="191"/>
      <c r="J4" s="126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68"/>
      <c r="AS4" s="168"/>
      <c r="AT4" s="168"/>
      <c r="AU4" s="168"/>
      <c r="AV4" s="168"/>
    </row>
    <row r="5" spans="1:48" s="136" customFormat="1" ht="21.75" customHeight="1" thickBot="1">
      <c r="A5" s="197" t="s">
        <v>15</v>
      </c>
      <c r="B5" s="198"/>
      <c r="C5" s="354"/>
      <c r="D5" s="354"/>
      <c r="E5" s="214"/>
      <c r="F5" s="172" t="s">
        <v>42</v>
      </c>
      <c r="G5" s="215"/>
      <c r="H5" s="215"/>
      <c r="I5" s="214"/>
      <c r="J5" s="355" t="s">
        <v>16</v>
      </c>
      <c r="K5" s="356"/>
      <c r="L5" s="356"/>
      <c r="M5" s="356"/>
      <c r="N5" s="357"/>
      <c r="O5" s="358" t="s">
        <v>18</v>
      </c>
      <c r="P5" s="359"/>
      <c r="Q5" s="359"/>
      <c r="R5" s="360"/>
      <c r="S5" s="131"/>
      <c r="T5" s="381" t="s">
        <v>50</v>
      </c>
      <c r="U5" s="382"/>
      <c r="V5" s="382"/>
      <c r="W5" s="382"/>
      <c r="X5" s="382"/>
      <c r="Y5" s="382"/>
      <c r="Z5" s="382"/>
      <c r="AA5" s="383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179"/>
      <c r="AQ5" s="179"/>
      <c r="AR5" s="179"/>
      <c r="AS5" s="179"/>
      <c r="AT5" s="179"/>
      <c r="AU5" s="179"/>
      <c r="AV5" s="179"/>
    </row>
    <row r="6" spans="1:48" ht="15.75" customHeight="1" thickBot="1">
      <c r="A6" s="169" t="s">
        <v>37</v>
      </c>
      <c r="B6" s="170"/>
      <c r="C6" s="45"/>
      <c r="D6" s="127"/>
      <c r="E6" s="208"/>
      <c r="F6" s="177" t="s">
        <v>46</v>
      </c>
      <c r="G6" s="121"/>
      <c r="H6" s="121"/>
      <c r="I6" s="213"/>
      <c r="J6" s="121"/>
      <c r="K6" s="208"/>
      <c r="L6" s="208"/>
      <c r="M6" s="208"/>
      <c r="N6" s="208"/>
      <c r="O6" s="136"/>
      <c r="P6" s="208"/>
      <c r="Q6" s="208"/>
      <c r="R6" s="208"/>
      <c r="S6" s="208"/>
      <c r="T6" s="384"/>
      <c r="U6" s="385"/>
      <c r="V6" s="385"/>
      <c r="W6" s="385"/>
      <c r="X6" s="385"/>
      <c r="Y6" s="385"/>
      <c r="Z6" s="385"/>
      <c r="AA6" s="38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</row>
    <row r="7" spans="1:48" ht="13.5" customHeight="1" thickBot="1">
      <c r="A7" s="169" t="s">
        <v>45</v>
      </c>
      <c r="B7" s="170"/>
      <c r="C7" s="370"/>
      <c r="D7" s="370"/>
      <c r="E7" s="208"/>
      <c r="F7" s="210"/>
      <c r="G7" s="121"/>
      <c r="H7" s="121"/>
      <c r="I7" s="211"/>
      <c r="J7" s="121"/>
      <c r="K7" s="212"/>
      <c r="L7" s="208"/>
      <c r="M7" s="208"/>
      <c r="N7" s="208"/>
      <c r="O7" s="136"/>
      <c r="P7" s="208"/>
      <c r="Q7" s="136"/>
      <c r="R7" s="208"/>
      <c r="S7" s="208"/>
      <c r="T7" s="384"/>
      <c r="U7" s="385"/>
      <c r="V7" s="385"/>
      <c r="W7" s="385"/>
      <c r="X7" s="385"/>
      <c r="Y7" s="385"/>
      <c r="Z7" s="385"/>
      <c r="AA7" s="38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</row>
    <row r="8" spans="1:48" ht="13.5" customHeight="1" thickBot="1">
      <c r="A8" s="169" t="s">
        <v>43</v>
      </c>
      <c r="B8" s="170"/>
      <c r="C8" s="371"/>
      <c r="D8" s="371"/>
      <c r="E8" s="206" t="s">
        <v>17</v>
      </c>
      <c r="F8" s="18"/>
      <c r="G8" s="121"/>
      <c r="H8" s="121"/>
      <c r="I8" s="213"/>
      <c r="J8" s="121"/>
      <c r="K8" s="208"/>
      <c r="L8" s="212"/>
      <c r="M8" s="208"/>
      <c r="N8" s="208"/>
      <c r="O8" s="136"/>
      <c r="P8" s="208"/>
      <c r="Q8" s="137"/>
      <c r="R8" s="208"/>
      <c r="S8" s="208"/>
      <c r="T8" s="384"/>
      <c r="U8" s="385"/>
      <c r="V8" s="385"/>
      <c r="W8" s="385"/>
      <c r="X8" s="385"/>
      <c r="Y8" s="385"/>
      <c r="Z8" s="385"/>
      <c r="AA8" s="38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</row>
    <row r="9" spans="1:48" ht="15" thickBot="1">
      <c r="A9" s="169" t="s">
        <v>19</v>
      </c>
      <c r="B9" s="170"/>
      <c r="C9" s="46"/>
      <c r="D9" s="127"/>
      <c r="E9" s="208"/>
      <c r="F9" s="208"/>
      <c r="G9" s="121"/>
      <c r="H9" s="121"/>
      <c r="I9" s="213"/>
      <c r="J9" s="121"/>
      <c r="K9" s="208"/>
      <c r="L9" s="208"/>
      <c r="M9" s="208"/>
      <c r="N9" s="208"/>
      <c r="O9" s="136"/>
      <c r="P9" s="208"/>
      <c r="Q9" s="208"/>
      <c r="R9" s="208"/>
      <c r="S9" s="208"/>
      <c r="T9" s="387"/>
      <c r="U9" s="388"/>
      <c r="V9" s="388"/>
      <c r="W9" s="388"/>
      <c r="X9" s="388"/>
      <c r="Y9" s="388"/>
      <c r="Z9" s="388"/>
      <c r="AA9" s="389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</row>
    <row r="10" spans="1:48" ht="15" thickBot="1">
      <c r="A10" s="175" t="s">
        <v>44</v>
      </c>
      <c r="B10" s="176"/>
      <c r="C10" s="47"/>
      <c r="D10" s="132"/>
      <c r="E10" s="180" t="s">
        <v>20</v>
      </c>
      <c r="F10" s="19"/>
      <c r="K10" s="135" t="s">
        <v>47</v>
      </c>
      <c r="L10" s="135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</row>
    <row r="11" spans="1:48" ht="15.75">
      <c r="A11" s="183" t="s">
        <v>30</v>
      </c>
      <c r="B11" s="184"/>
      <c r="C11" s="47"/>
      <c r="D11" s="132"/>
      <c r="V11" s="139" t="s">
        <v>21</v>
      </c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</row>
    <row r="12" spans="1:48" s="139" customFormat="1" ht="57" customHeight="1">
      <c r="A12" s="146"/>
      <c r="B12" s="147" t="s">
        <v>22</v>
      </c>
      <c r="C12" s="341" t="s">
        <v>23</v>
      </c>
      <c r="D12" s="341"/>
      <c r="E12" s="147" t="s">
        <v>24</v>
      </c>
      <c r="F12" s="148" t="s">
        <v>48</v>
      </c>
      <c r="G12" s="147" t="s">
        <v>25</v>
      </c>
      <c r="H12" s="147" t="s">
        <v>26</v>
      </c>
      <c r="I12" s="149" t="s">
        <v>27</v>
      </c>
      <c r="J12" s="147" t="s">
        <v>28</v>
      </c>
      <c r="K12" s="147" t="s">
        <v>43</v>
      </c>
      <c r="L12" s="147" t="s">
        <v>7</v>
      </c>
      <c r="M12" s="147" t="s">
        <v>3</v>
      </c>
      <c r="N12" s="147" t="s">
        <v>4</v>
      </c>
      <c r="O12" s="147" t="s">
        <v>5</v>
      </c>
      <c r="P12" s="147" t="s">
        <v>6</v>
      </c>
      <c r="Q12" s="342" t="s">
        <v>49</v>
      </c>
      <c r="R12" s="344"/>
      <c r="S12" s="150" t="s">
        <v>38</v>
      </c>
      <c r="T12" s="151" t="s">
        <v>29</v>
      </c>
      <c r="U12" s="151" t="s">
        <v>30</v>
      </c>
      <c r="V12" s="151">
        <v>1</v>
      </c>
      <c r="W12" s="151">
        <v>2</v>
      </c>
      <c r="X12" s="151">
        <v>3</v>
      </c>
      <c r="Y12" s="151">
        <v>4</v>
      </c>
      <c r="Z12" s="151">
        <v>5</v>
      </c>
      <c r="AA12" s="152" t="s">
        <v>29</v>
      </c>
      <c r="AB12" s="185"/>
      <c r="AC12" s="185"/>
      <c r="AD12" s="185"/>
      <c r="AE12" s="187" t="s">
        <v>0</v>
      </c>
      <c r="AF12" s="187" t="s">
        <v>0</v>
      </c>
      <c r="AG12" s="187" t="s">
        <v>0</v>
      </c>
      <c r="AH12" s="187" t="s">
        <v>0</v>
      </c>
      <c r="AI12" s="187" t="s">
        <v>0</v>
      </c>
      <c r="AJ12" s="187"/>
      <c r="AK12" s="187" t="s">
        <v>1</v>
      </c>
      <c r="AL12" s="187" t="s">
        <v>1</v>
      </c>
      <c r="AM12" s="187" t="s">
        <v>1</v>
      </c>
      <c r="AN12" s="187" t="s">
        <v>1</v>
      </c>
      <c r="AO12" s="187" t="s">
        <v>1</v>
      </c>
      <c r="AP12" s="187" t="s">
        <v>2</v>
      </c>
      <c r="AQ12" s="187" t="s">
        <v>2</v>
      </c>
      <c r="AR12" s="187" t="s">
        <v>2</v>
      </c>
      <c r="AS12" s="187" t="s">
        <v>2</v>
      </c>
      <c r="AT12" s="190"/>
      <c r="AU12" s="185"/>
      <c r="AV12" s="185"/>
    </row>
    <row r="13" spans="1:48" ht="30" customHeight="1">
      <c r="A13" s="186">
        <v>1</v>
      </c>
      <c r="B13" s="73"/>
      <c r="C13" s="74"/>
      <c r="D13" s="74"/>
      <c r="E13" s="75"/>
      <c r="F13" s="73"/>
      <c r="G13" s="74"/>
      <c r="H13" s="76"/>
      <c r="I13" s="77"/>
      <c r="J13" s="74"/>
      <c r="K13" s="76"/>
      <c r="L13" s="76"/>
      <c r="M13" s="78"/>
      <c r="N13" s="76"/>
      <c r="O13" s="76"/>
      <c r="P13" s="74"/>
      <c r="Q13" s="392" t="s">
        <v>31</v>
      </c>
      <c r="R13" s="393"/>
      <c r="S13" s="79"/>
      <c r="T13" s="153">
        <f>IF(S13="X",IF(L13="X",($AE$14-2),IF(M13="X",($AF$14-2),IF(N13="X",($AG$14-2),IF(O13="X",($AH$14-2),IF(P13="X",($AI$14-2)))))),IF(S13="",IF(L13="X",$AE$14,IF(M13="X",$AF$14,IF(N13="X",$AG$14,IF(O13="X",$AH$14,IF(P13="X",$AI$14,"")))))))</f>
      </c>
      <c r="U13" s="141">
        <f>IF(S13="X","HAY QUE AÑADIR UN EMAIL","")</f>
      </c>
      <c r="V13" s="140"/>
      <c r="W13" s="140"/>
      <c r="X13" s="140"/>
      <c r="Y13" s="142"/>
      <c r="Z13" s="143"/>
      <c r="AA13" s="155">
        <f>IF(SUM((IF(V13="X",PRECIOS!$I$21,0)+((IF(W13="X",PRECIOS!$I$22,0)+((IF(X13="X",PRECIOS!$I$23,0)+((IF(Y13="X",PRECIOS!$I$24,0))+((IF(Z13="X",PRECIOS!$I$25,0))))))))))=0,"",(IF(V13="X",PRECIOS!$I$21,0)+((IF(W13="X",PRECIOS!$I$22,0)+((IF(X13="X",PRECIOS!$I$23,0)+((IF(Y13="X",PRECIOS!$I$24,0))+((IF(Z13="X",PRECIOS!$I$25,0))))))))))</f>
      </c>
      <c r="AB13" s="156"/>
      <c r="AC13" s="156"/>
      <c r="AD13" s="156"/>
      <c r="AE13" s="187" t="s">
        <v>7</v>
      </c>
      <c r="AF13" s="187" t="s">
        <v>3</v>
      </c>
      <c r="AG13" s="187" t="s">
        <v>4</v>
      </c>
      <c r="AH13" s="187" t="s">
        <v>5</v>
      </c>
      <c r="AI13" s="187" t="s">
        <v>6</v>
      </c>
      <c r="AJ13" s="187"/>
      <c r="AK13" s="187" t="s">
        <v>7</v>
      </c>
      <c r="AL13" s="187" t="s">
        <v>3</v>
      </c>
      <c r="AM13" s="187" t="s">
        <v>4</v>
      </c>
      <c r="AN13" s="187" t="s">
        <v>5</v>
      </c>
      <c r="AO13" s="187" t="s">
        <v>6</v>
      </c>
      <c r="AP13" s="187" t="s">
        <v>7</v>
      </c>
      <c r="AQ13" s="187" t="s">
        <v>3</v>
      </c>
      <c r="AR13" s="187" t="s">
        <v>4</v>
      </c>
      <c r="AS13" s="187" t="s">
        <v>5</v>
      </c>
      <c r="AT13" s="189"/>
      <c r="AU13" s="156"/>
      <c r="AV13" s="156"/>
    </row>
    <row r="14" spans="1:48" ht="30" customHeight="1">
      <c r="A14" s="186">
        <v>2</v>
      </c>
      <c r="B14" s="80"/>
      <c r="C14" s="81"/>
      <c r="D14" s="81"/>
      <c r="E14" s="82"/>
      <c r="F14" s="80"/>
      <c r="G14" s="81"/>
      <c r="H14" s="83"/>
      <c r="I14" s="84"/>
      <c r="J14" s="81"/>
      <c r="K14" s="83"/>
      <c r="L14" s="83"/>
      <c r="M14" s="85"/>
      <c r="N14" s="83"/>
      <c r="O14" s="83"/>
      <c r="P14" s="81"/>
      <c r="Q14" s="394"/>
      <c r="R14" s="395"/>
      <c r="S14" s="86"/>
      <c r="T14" s="153">
        <f>IF(S14="X",IF(L14="X",($AE$14-2),IF(M14="X",($AF$14-2),IF(N14="X",($AG$14-2),IF(O14="X",($AH$14-2),IF(P14="X",($AI$14-2)))))),IF(S14="",IF(L14="X",$AE$14,IF(M14="X",$AF$14,IF(N14="X",$AG$14,IF(O14="X",$AH$14,IF(P14="X",$AI$14,"")))))))</f>
      </c>
      <c r="U14" s="141">
        <f aca="true" t="shared" si="0" ref="U14:U27">IF(S14="X","HAY QUE AÑADIR UN EMAIL","")</f>
      </c>
      <c r="V14" s="142"/>
      <c r="W14" s="142"/>
      <c r="X14" s="142"/>
      <c r="Y14" s="142"/>
      <c r="Z14" s="143"/>
      <c r="AA14" s="155">
        <f>IF(SUM((IF(V14="X",PRECIOS!$I$21,0)+((IF(W14="X",PRECIOS!$I$22,0)+((IF(X14="X",PRECIOS!$I$23,0)+((IF(Y14="X",PRECIOS!$I$24,0))+((IF(Z14="X",PRECIOS!$I$25,0))))))))))=0,"",(IF(V14="X",PRECIOS!$I$21,0)+((IF(W14="X",PRECIOS!$I$22,0)+((IF(X14="X",PRECIOS!$I$23,0)+((IF(Y14="X",PRECIOS!$I$24,0))+((IF(Z14="X",PRECIOS!$I$25,0))))))))))</f>
      </c>
      <c r="AB14" s="156"/>
      <c r="AC14" s="156"/>
      <c r="AD14" s="156"/>
      <c r="AE14" s="192">
        <v>67</v>
      </c>
      <c r="AF14" s="192">
        <v>75</v>
      </c>
      <c r="AG14" s="89">
        <v>115</v>
      </c>
      <c r="AH14" s="89">
        <v>165</v>
      </c>
      <c r="AI14" s="89">
        <v>790</v>
      </c>
      <c r="AJ14" s="89"/>
      <c r="AK14" s="89">
        <v>41</v>
      </c>
      <c r="AL14" s="89">
        <v>45</v>
      </c>
      <c r="AM14" s="89">
        <v>66</v>
      </c>
      <c r="AN14" s="89">
        <v>93</v>
      </c>
      <c r="AO14" s="89">
        <v>790</v>
      </c>
      <c r="AP14" s="89">
        <v>19</v>
      </c>
      <c r="AQ14" s="89">
        <v>20</v>
      </c>
      <c r="AR14" s="89">
        <v>28</v>
      </c>
      <c r="AS14" s="89">
        <v>45</v>
      </c>
      <c r="AT14" s="189"/>
      <c r="AU14" s="156"/>
      <c r="AV14" s="156"/>
    </row>
    <row r="15" spans="1:48" ht="30" customHeight="1">
      <c r="A15" s="186">
        <v>3</v>
      </c>
      <c r="B15" s="73"/>
      <c r="C15" s="74"/>
      <c r="D15" s="74"/>
      <c r="E15" s="75"/>
      <c r="F15" s="73"/>
      <c r="G15" s="74"/>
      <c r="H15" s="76"/>
      <c r="I15" s="77"/>
      <c r="J15" s="74"/>
      <c r="K15" s="76"/>
      <c r="L15" s="76"/>
      <c r="M15" s="78"/>
      <c r="N15" s="76"/>
      <c r="O15" s="76"/>
      <c r="P15" s="74"/>
      <c r="Q15" s="390"/>
      <c r="R15" s="391"/>
      <c r="S15" s="79"/>
      <c r="T15" s="153">
        <f>IF(S15="X",IF(L15="X",($AE$14-2),IF(M15="X",($AF$14-2),IF(N15="X",($AG$14-2),IF(O15="X",($AH$14-2),IF(P15="X",($AI$14-2)))))),IF(S15="",IF(L15="X",$AE$14,IF(M15="X",$AF$14,IF(N15="X",$AG$14,IF(O15="X",$AH$14,IF(P15="X",$AI$14,"")))))))</f>
      </c>
      <c r="U15" s="141">
        <f t="shared" si="0"/>
      </c>
      <c r="V15" s="142"/>
      <c r="W15" s="142"/>
      <c r="X15" s="142"/>
      <c r="Y15" s="142"/>
      <c r="Z15" s="143"/>
      <c r="AA15" s="155">
        <f>IF(SUM((IF(V15="X",PRECIOS!$I$21,0)+((IF(W15="X",PRECIOS!$I$22,0)+((IF(X15="X",PRECIOS!$I$23,0)+((IF(Y15="X",PRECIOS!$I$24,0))+((IF(Z15="X",PRECIOS!$I$25,0))))))))))=0,"",(IF(V15="X",PRECIOS!$I$21,0)+((IF(W15="X",PRECIOS!$I$22,0)+((IF(X15="X",PRECIOS!$I$23,0)+((IF(Y15="X",PRECIOS!$I$24,0))+((IF(Z15="X",PRECIOS!$I$25,0))))))))))</f>
      </c>
      <c r="AB15" s="156"/>
      <c r="AC15" s="156"/>
      <c r="AD15" s="156"/>
      <c r="AE15" s="189"/>
      <c r="AF15" s="189"/>
      <c r="AG15" s="189"/>
      <c r="AH15" s="189"/>
      <c r="AI15" s="189"/>
      <c r="AJ15" s="189"/>
      <c r="AK15" s="89">
        <v>22</v>
      </c>
      <c r="AL15" s="89">
        <v>25</v>
      </c>
      <c r="AM15" s="89">
        <v>33</v>
      </c>
      <c r="AN15" s="89">
        <v>50</v>
      </c>
      <c r="AO15" s="189"/>
      <c r="AP15" s="89">
        <v>11</v>
      </c>
      <c r="AQ15" s="89">
        <v>12</v>
      </c>
      <c r="AR15" s="89">
        <v>15</v>
      </c>
      <c r="AS15" s="189"/>
      <c r="AT15" s="189"/>
      <c r="AU15" s="156"/>
      <c r="AV15" s="156"/>
    </row>
    <row r="16" spans="1:48" ht="30" customHeight="1">
      <c r="A16" s="186">
        <v>4</v>
      </c>
      <c r="B16" s="80"/>
      <c r="C16" s="81"/>
      <c r="D16" s="81"/>
      <c r="E16" s="82"/>
      <c r="F16" s="80"/>
      <c r="G16" s="87"/>
      <c r="H16" s="83"/>
      <c r="I16" s="84"/>
      <c r="J16" s="81"/>
      <c r="K16" s="83"/>
      <c r="L16" s="83"/>
      <c r="M16" s="85"/>
      <c r="N16" s="83"/>
      <c r="O16" s="83"/>
      <c r="P16" s="81"/>
      <c r="Q16" s="394"/>
      <c r="R16" s="395"/>
      <c r="S16" s="86"/>
      <c r="T16" s="153">
        <f aca="true" t="shared" si="1" ref="T16:T27">IF(S16="X",IF(L16="X",($AE$14-2),IF(M16="X",($AF$14-2),IF(N16="X",($AG$14-2),IF(O16="X",($AH$14-2),IF(P16="X",($AI$14-2)))))),IF(S16="",IF(L16="X",$AE$14,IF(M16="X",$AF$14,IF(N16="X",$AG$14,IF(O16="X",$AH$14,IF(P16="X",$AI$14,"")))))))</f>
      </c>
      <c r="U16" s="141">
        <f t="shared" si="0"/>
      </c>
      <c r="V16" s="142"/>
      <c r="W16" s="142"/>
      <c r="X16" s="142"/>
      <c r="Y16" s="142"/>
      <c r="Z16" s="143"/>
      <c r="AA16" s="155">
        <f>IF(SUM((IF(V16="X",PRECIOS!$I$21,0)+((IF(W16="X",PRECIOS!$I$22,0)+((IF(X16="X",PRECIOS!$I$23,0)+((IF(Y16="X",PRECIOS!$I$24,0))+((IF(Z16="X",PRECIOS!$I$25,0))))))))))=0,"",(IF(V16="X",PRECIOS!$I$21,0)+((IF(W16="X",PRECIOS!$I$22,0)+((IF(X16="X",PRECIOS!$I$23,0)+((IF(Y16="X",PRECIOS!$I$24,0))+((IF(Z16="X",PRECIOS!$I$25,0))))))))))</f>
      </c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</row>
    <row r="17" spans="1:48" ht="30" customHeight="1">
      <c r="A17" s="186">
        <v>5</v>
      </c>
      <c r="B17" s="73"/>
      <c r="C17" s="74"/>
      <c r="D17" s="74"/>
      <c r="E17" s="75"/>
      <c r="F17" s="73"/>
      <c r="G17" s="74"/>
      <c r="H17" s="76"/>
      <c r="I17" s="77"/>
      <c r="J17" s="74"/>
      <c r="K17" s="76"/>
      <c r="L17" s="76"/>
      <c r="M17" s="78"/>
      <c r="N17" s="76"/>
      <c r="O17" s="76"/>
      <c r="P17" s="74"/>
      <c r="Q17" s="390"/>
      <c r="R17" s="391"/>
      <c r="S17" s="79"/>
      <c r="T17" s="153">
        <f t="shared" si="1"/>
      </c>
      <c r="U17" s="141">
        <f t="shared" si="0"/>
      </c>
      <c r="V17" s="140"/>
      <c r="W17" s="140"/>
      <c r="X17" s="140"/>
      <c r="Y17" s="140"/>
      <c r="Z17" s="143"/>
      <c r="AA17" s="155">
        <f>IF(SUM((IF(V17="X",PRECIOS!$I$21,0)+((IF(W17="X",PRECIOS!$I$22,0)+((IF(X17="X",PRECIOS!$I$23,0)+((IF(Y17="X",PRECIOS!$I$24,0))+((IF(Z17="X",PRECIOS!$I$25,0))))))))))=0,"",(IF(V17="X",PRECIOS!$I$21,0)+((IF(W17="X",PRECIOS!$I$22,0)+((IF(X17="X",PRECIOS!$I$23,0)+((IF(Y17="X",PRECIOS!$I$24,0))+((IF(Z17="X",PRECIOS!$I$25,0))))))))))</f>
      </c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</row>
    <row r="18" spans="1:48" ht="30" customHeight="1">
      <c r="A18" s="186">
        <v>6</v>
      </c>
      <c r="B18" s="73"/>
      <c r="C18" s="74"/>
      <c r="D18" s="74"/>
      <c r="E18" s="75"/>
      <c r="F18" s="73"/>
      <c r="G18" s="74"/>
      <c r="H18" s="76"/>
      <c r="I18" s="77"/>
      <c r="J18" s="74"/>
      <c r="K18" s="76"/>
      <c r="L18" s="76"/>
      <c r="M18" s="78"/>
      <c r="N18" s="76"/>
      <c r="O18" s="76"/>
      <c r="P18" s="74"/>
      <c r="Q18" s="390"/>
      <c r="R18" s="391"/>
      <c r="S18" s="79"/>
      <c r="T18" s="153">
        <f t="shared" si="1"/>
      </c>
      <c r="U18" s="141">
        <f t="shared" si="0"/>
      </c>
      <c r="V18" s="140"/>
      <c r="W18" s="140"/>
      <c r="X18" s="140"/>
      <c r="Y18" s="140"/>
      <c r="Z18" s="143"/>
      <c r="AA18" s="155">
        <f>IF(SUM((IF(V18="X",PRECIOS!$I$21,0)+((IF(W18="X",PRECIOS!$I$22,0)+((IF(X18="X",PRECIOS!$I$23,0)+((IF(Y18="X",PRECIOS!$I$24,0))+((IF(Z18="X",PRECIOS!$I$25,0))))))))))=0,"",(IF(V18="X",PRECIOS!$I$21,0)+((IF(W18="X",PRECIOS!$I$22,0)+((IF(X18="X",PRECIOS!$I$23,0)+((IF(Y18="X",PRECIOS!$I$24,0))+((IF(Z18="X",PRECIOS!$I$25,0))))))))))</f>
      </c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</row>
    <row r="19" spans="1:48" ht="30" customHeight="1">
      <c r="A19" s="186">
        <v>7</v>
      </c>
      <c r="B19" s="73"/>
      <c r="C19" s="74"/>
      <c r="D19" s="74"/>
      <c r="E19" s="75"/>
      <c r="F19" s="73"/>
      <c r="G19" s="74"/>
      <c r="H19" s="76"/>
      <c r="I19" s="77"/>
      <c r="J19" s="74"/>
      <c r="K19" s="76"/>
      <c r="L19" s="76"/>
      <c r="M19" s="78"/>
      <c r="N19" s="76"/>
      <c r="O19" s="76"/>
      <c r="P19" s="74"/>
      <c r="Q19" s="390"/>
      <c r="R19" s="391"/>
      <c r="S19" s="79"/>
      <c r="T19" s="153">
        <f t="shared" si="1"/>
      </c>
      <c r="U19" s="141">
        <f t="shared" si="0"/>
      </c>
      <c r="V19" s="140"/>
      <c r="W19" s="140"/>
      <c r="X19" s="140"/>
      <c r="Y19" s="140"/>
      <c r="Z19" s="143"/>
      <c r="AA19" s="155">
        <f>IF(SUM((IF(V19="X",PRECIOS!$I$21,0)+((IF(W19="X",PRECIOS!$I$22,0)+((IF(X19="X",PRECIOS!$I$23,0)+((IF(Y19="X",PRECIOS!$I$24,0))+((IF(Z19="X",PRECIOS!$I$25,0))))))))))=0,"",(IF(V19="X",PRECIOS!$I$21,0)+((IF(W19="X",PRECIOS!$I$22,0)+((IF(X19="X",PRECIOS!$I$23,0)+((IF(Y19="X",PRECIOS!$I$24,0))+((IF(Z19="X",PRECIOS!$I$25,0))))))))))</f>
      </c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</row>
    <row r="20" spans="1:48" ht="30" customHeight="1">
      <c r="A20" s="186">
        <v>8</v>
      </c>
      <c r="B20" s="73"/>
      <c r="C20" s="74"/>
      <c r="D20" s="74"/>
      <c r="E20" s="75"/>
      <c r="F20" s="73"/>
      <c r="G20" s="74"/>
      <c r="H20" s="76"/>
      <c r="I20" s="77"/>
      <c r="J20" s="74"/>
      <c r="K20" s="76"/>
      <c r="L20" s="76"/>
      <c r="M20" s="78"/>
      <c r="N20" s="76"/>
      <c r="O20" s="76"/>
      <c r="P20" s="74"/>
      <c r="Q20" s="390"/>
      <c r="R20" s="391"/>
      <c r="S20" s="79"/>
      <c r="T20" s="153">
        <f t="shared" si="1"/>
      </c>
      <c r="U20" s="141">
        <f t="shared" si="0"/>
      </c>
      <c r="V20" s="140"/>
      <c r="W20" s="140"/>
      <c r="X20" s="140"/>
      <c r="Y20" s="140"/>
      <c r="Z20" s="143"/>
      <c r="AA20" s="155">
        <f>IF(SUM((IF(V20="X",PRECIOS!$I$21,0)+((IF(W20="X",PRECIOS!$I$22,0)+((IF(X20="X",PRECIOS!$I$23,0)+((IF(Y20="X",PRECIOS!$I$24,0))+((IF(Z20="X",PRECIOS!$I$25,0))))))))))=0,"",(IF(V20="X",PRECIOS!$I$21,0)+((IF(W20="X",PRECIOS!$I$22,0)+((IF(X20="X",PRECIOS!$I$23,0)+((IF(Y20="X",PRECIOS!$I$24,0))+((IF(Z20="X",PRECIOS!$I$25,0))))))))))</f>
      </c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</row>
    <row r="21" spans="1:48" ht="30" customHeight="1">
      <c r="A21" s="186">
        <v>9</v>
      </c>
      <c r="B21" s="73"/>
      <c r="C21" s="74"/>
      <c r="D21" s="74"/>
      <c r="E21" s="75"/>
      <c r="F21" s="73"/>
      <c r="G21" s="74"/>
      <c r="H21" s="76"/>
      <c r="I21" s="77"/>
      <c r="J21" s="74"/>
      <c r="K21" s="76"/>
      <c r="L21" s="76"/>
      <c r="M21" s="78"/>
      <c r="N21" s="76"/>
      <c r="O21" s="76"/>
      <c r="P21" s="74"/>
      <c r="Q21" s="390"/>
      <c r="R21" s="391"/>
      <c r="S21" s="79"/>
      <c r="T21" s="153">
        <f t="shared" si="1"/>
      </c>
      <c r="U21" s="141">
        <f t="shared" si="0"/>
      </c>
      <c r="V21" s="140"/>
      <c r="W21" s="140"/>
      <c r="X21" s="140"/>
      <c r="Y21" s="140"/>
      <c r="Z21" s="143"/>
      <c r="AA21" s="155">
        <f>IF(SUM((IF(V21="X",PRECIOS!$I$21,0)+((IF(W21="X",PRECIOS!$I$22,0)+((IF(X21="X",PRECIOS!$I$23,0)+((IF(Y21="X",PRECIOS!$I$24,0))+((IF(Z21="X",PRECIOS!$I$25,0))))))))))=0,"",(IF(V21="X",PRECIOS!$I$21,0)+((IF(W21="X",PRECIOS!$I$22,0)+((IF(X21="X",PRECIOS!$I$23,0)+((IF(Y21="X",PRECIOS!$I$24,0))+((IF(Z21="X",PRECIOS!$I$25,0))))))))))</f>
      </c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</row>
    <row r="22" spans="1:48" ht="30" customHeight="1">
      <c r="A22" s="186">
        <v>10</v>
      </c>
      <c r="B22" s="73"/>
      <c r="C22" s="74"/>
      <c r="D22" s="74"/>
      <c r="E22" s="75"/>
      <c r="F22" s="73"/>
      <c r="G22" s="74"/>
      <c r="H22" s="76"/>
      <c r="I22" s="77"/>
      <c r="J22" s="74"/>
      <c r="K22" s="76"/>
      <c r="L22" s="76"/>
      <c r="M22" s="78"/>
      <c r="N22" s="76"/>
      <c r="O22" s="76"/>
      <c r="P22" s="74"/>
      <c r="Q22" s="390"/>
      <c r="R22" s="391"/>
      <c r="S22" s="79"/>
      <c r="T22" s="153">
        <f t="shared" si="1"/>
      </c>
      <c r="U22" s="141">
        <f t="shared" si="0"/>
      </c>
      <c r="V22" s="140"/>
      <c r="W22" s="140"/>
      <c r="X22" s="140"/>
      <c r="Y22" s="140"/>
      <c r="Z22" s="143"/>
      <c r="AA22" s="155">
        <f>IF(SUM((IF(V22="X",PRECIOS!$I$21,0)+((IF(W22="X",PRECIOS!$I$22,0)+((IF(X22="X",PRECIOS!$I$23,0)+((IF(Y22="X",PRECIOS!$I$24,0))+((IF(Z22="X",PRECIOS!$I$25,0))))))))))=0,"",(IF(V22="X",PRECIOS!$I$21,0)+((IF(W22="X",PRECIOS!$I$22,0)+((IF(X22="X",PRECIOS!$I$23,0)+((IF(Y22="X",PRECIOS!$I$24,0))+((IF(Z22="X",PRECIOS!$I$25,0))))))))))</f>
      </c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</row>
    <row r="23" spans="1:48" ht="30" customHeight="1">
      <c r="A23" s="186">
        <v>11</v>
      </c>
      <c r="B23" s="73"/>
      <c r="C23" s="74"/>
      <c r="D23" s="74"/>
      <c r="E23" s="75"/>
      <c r="F23" s="73"/>
      <c r="G23" s="74"/>
      <c r="H23" s="76"/>
      <c r="I23" s="77"/>
      <c r="J23" s="74"/>
      <c r="K23" s="76"/>
      <c r="L23" s="76"/>
      <c r="M23" s="78"/>
      <c r="N23" s="76"/>
      <c r="O23" s="76"/>
      <c r="P23" s="74"/>
      <c r="Q23" s="390"/>
      <c r="R23" s="391"/>
      <c r="S23" s="79"/>
      <c r="T23" s="153">
        <f t="shared" si="1"/>
      </c>
      <c r="U23" s="141">
        <f t="shared" si="0"/>
      </c>
      <c r="V23" s="140"/>
      <c r="W23" s="140"/>
      <c r="X23" s="140"/>
      <c r="Y23" s="140"/>
      <c r="Z23" s="143"/>
      <c r="AA23" s="155">
        <f>IF(SUM((IF(V23="X",PRECIOS!$I$21,0)+((IF(W23="X",PRECIOS!$I$22,0)+((IF(X23="X",PRECIOS!$I$23,0)+((IF(Y23="X",PRECIOS!$I$24,0))+((IF(Z23="X",PRECIOS!$I$25,0))))))))))=0,"",(IF(V23="X",PRECIOS!$I$21,0)+((IF(W23="X",PRECIOS!$I$22,0)+((IF(X23="X",PRECIOS!$I$23,0)+((IF(Y23="X",PRECIOS!$I$24,0))+((IF(Z23="X",PRECIOS!$I$25,0))))))))))</f>
      </c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</row>
    <row r="24" spans="1:48" ht="30" customHeight="1">
      <c r="A24" s="186">
        <v>12</v>
      </c>
      <c r="B24" s="73"/>
      <c r="C24" s="74"/>
      <c r="D24" s="74"/>
      <c r="E24" s="75"/>
      <c r="F24" s="73"/>
      <c r="G24" s="74"/>
      <c r="H24" s="76"/>
      <c r="I24" s="77"/>
      <c r="J24" s="74"/>
      <c r="K24" s="76"/>
      <c r="L24" s="76"/>
      <c r="M24" s="78"/>
      <c r="N24" s="76"/>
      <c r="O24" s="76"/>
      <c r="P24" s="74"/>
      <c r="Q24" s="390"/>
      <c r="R24" s="391"/>
      <c r="S24" s="79"/>
      <c r="T24" s="153">
        <f t="shared" si="1"/>
      </c>
      <c r="U24" s="141">
        <f t="shared" si="0"/>
      </c>
      <c r="V24" s="140"/>
      <c r="W24" s="140"/>
      <c r="X24" s="140"/>
      <c r="Y24" s="140"/>
      <c r="Z24" s="143"/>
      <c r="AA24" s="155">
        <f>IF(SUM((IF(V24="X",PRECIOS!$I$21,0)+((IF(W24="X",PRECIOS!$I$22,0)+((IF(X24="X",PRECIOS!$I$23,0)+((IF(Y24="X",PRECIOS!$I$24,0))+((IF(Z24="X",PRECIOS!$I$25,0))))))))))=0,"",(IF(V24="X",PRECIOS!$I$21,0)+((IF(W24="X",PRECIOS!$I$22,0)+((IF(X24="X",PRECIOS!$I$23,0)+((IF(Y24="X",PRECIOS!$I$24,0))+((IF(Z24="X",PRECIOS!$I$25,0))))))))))</f>
      </c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</row>
    <row r="25" spans="1:48" ht="30" customHeight="1">
      <c r="A25" s="186">
        <v>13</v>
      </c>
      <c r="B25" s="73"/>
      <c r="C25" s="74"/>
      <c r="D25" s="74"/>
      <c r="E25" s="75"/>
      <c r="F25" s="73"/>
      <c r="G25" s="74"/>
      <c r="H25" s="76"/>
      <c r="I25" s="77"/>
      <c r="J25" s="74"/>
      <c r="K25" s="76"/>
      <c r="L25" s="76"/>
      <c r="M25" s="78"/>
      <c r="N25" s="76"/>
      <c r="O25" s="76"/>
      <c r="P25" s="74"/>
      <c r="Q25" s="390"/>
      <c r="R25" s="391"/>
      <c r="S25" s="79"/>
      <c r="T25" s="153">
        <f t="shared" si="1"/>
      </c>
      <c r="U25" s="141">
        <f t="shared" si="0"/>
      </c>
      <c r="V25" s="140"/>
      <c r="W25" s="140"/>
      <c r="X25" s="140"/>
      <c r="Y25" s="140"/>
      <c r="Z25" s="143"/>
      <c r="AA25" s="155">
        <f>IF(SUM((IF(V25="X",PRECIOS!$I$21,0)+((IF(W25="X",PRECIOS!$I$22,0)+((IF(X25="X",PRECIOS!$I$23,0)+((IF(Y25="X",PRECIOS!$I$24,0))+((IF(Z25="X",PRECIOS!$I$25,0))))))))))=0,"",(IF(V25="X",PRECIOS!$I$21,0)+((IF(W25="X",PRECIOS!$I$22,0)+((IF(X25="X",PRECIOS!$I$23,0)+((IF(Y25="X",PRECIOS!$I$24,0))+((IF(Z25="X",PRECIOS!$I$25,0))))))))))</f>
      </c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/>
    </row>
    <row r="26" spans="1:48" ht="30" customHeight="1">
      <c r="A26" s="186">
        <v>14</v>
      </c>
      <c r="B26" s="73"/>
      <c r="C26" s="74"/>
      <c r="D26" s="74"/>
      <c r="E26" s="75"/>
      <c r="F26" s="73"/>
      <c r="G26" s="74"/>
      <c r="H26" s="76"/>
      <c r="I26" s="77"/>
      <c r="J26" s="74"/>
      <c r="K26" s="76"/>
      <c r="L26" s="76"/>
      <c r="M26" s="78"/>
      <c r="N26" s="76"/>
      <c r="O26" s="76"/>
      <c r="P26" s="74"/>
      <c r="Q26" s="390"/>
      <c r="R26" s="391"/>
      <c r="S26" s="79"/>
      <c r="T26" s="153">
        <f t="shared" si="1"/>
      </c>
      <c r="U26" s="141">
        <f t="shared" si="0"/>
      </c>
      <c r="V26" s="140"/>
      <c r="W26" s="140"/>
      <c r="X26" s="140"/>
      <c r="Y26" s="140"/>
      <c r="Z26" s="143"/>
      <c r="AA26" s="155">
        <f>IF(SUM((IF(V26="X",PRECIOS!$I$21,0)+((IF(W26="X",PRECIOS!$I$22,0)+((IF(X26="X",PRECIOS!$I$23,0)+((IF(Y26="X",PRECIOS!$I$24,0))+((IF(Z26="X",PRECIOS!$I$25,0))))))))))=0,"",(IF(V26="X",PRECIOS!$I$21,0)+((IF(W26="X",PRECIOS!$I$22,0)+((IF(X26="X",PRECIOS!$I$23,0)+((IF(Y26="X",PRECIOS!$I$24,0))+((IF(Z26="X",PRECIOS!$I$25,0))))))))))</f>
      </c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</row>
    <row r="27" spans="1:48" ht="30" customHeight="1">
      <c r="A27" s="186">
        <v>15</v>
      </c>
      <c r="B27" s="73"/>
      <c r="C27" s="74"/>
      <c r="D27" s="74"/>
      <c r="E27" s="75"/>
      <c r="F27" s="73"/>
      <c r="G27" s="74"/>
      <c r="H27" s="76"/>
      <c r="I27" s="77"/>
      <c r="J27" s="74"/>
      <c r="K27" s="76"/>
      <c r="L27" s="76"/>
      <c r="M27" s="78"/>
      <c r="N27" s="76"/>
      <c r="O27" s="76"/>
      <c r="P27" s="74"/>
      <c r="Q27" s="390"/>
      <c r="R27" s="391"/>
      <c r="S27" s="79"/>
      <c r="T27" s="153">
        <f t="shared" si="1"/>
      </c>
      <c r="U27" s="141">
        <f t="shared" si="0"/>
      </c>
      <c r="V27" s="140"/>
      <c r="W27" s="140"/>
      <c r="X27" s="140"/>
      <c r="Y27" s="140"/>
      <c r="Z27" s="143"/>
      <c r="AA27" s="155">
        <f>IF(SUM((IF(V27="X",PRECIOS!$I$21,0)+((IF(W27="X",PRECIOS!$I$22,0)+((IF(X27="X",PRECIOS!$I$23,0)+((IF(Y27="X",PRECIOS!$I$24,0))+((IF(Z27="X",PRECIOS!$I$25,0))))))))))=0,"",(IF(V27="X",PRECIOS!$I$21,0)+((IF(W27="X",PRECIOS!$I$22,0)+((IF(X27="X",PRECIOS!$I$23,0)+((IF(Y27="X",PRECIOS!$I$24,0))+((IF(Z27="X",PRECIOS!$I$25,0))))))))))</f>
      </c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</row>
    <row r="28" spans="1:20" ht="30.75" customHeight="1" thickBot="1">
      <c r="A28" s="144"/>
      <c r="B28" s="144"/>
      <c r="C28" s="144"/>
      <c r="D28" s="144"/>
      <c r="E28" s="144"/>
      <c r="F28" s="144"/>
      <c r="G28" s="144"/>
      <c r="H28" s="144"/>
      <c r="I28" s="144"/>
      <c r="J28" s="144"/>
      <c r="K28" s="339" t="s">
        <v>39</v>
      </c>
      <c r="L28" s="339"/>
      <c r="M28" s="339"/>
      <c r="N28" s="339"/>
      <c r="O28" s="339"/>
      <c r="P28" s="339"/>
      <c r="Q28" s="339"/>
      <c r="R28" s="339"/>
      <c r="S28" s="340"/>
      <c r="T28" s="154">
        <f>IF((SUM(T13:T27)+SUM(AA13:AA27))=0,"",(SUM(T13:T27)+SUM(AA13:AA27)))</f>
      </c>
    </row>
    <row r="29" ht="28.5" customHeight="1"/>
    <row r="30" ht="18">
      <c r="M30" s="145"/>
    </row>
    <row r="31" ht="27" customHeight="1">
      <c r="U31" s="183" t="s">
        <v>12</v>
      </c>
    </row>
    <row r="32" ht="15.75">
      <c r="U32" s="183" t="s">
        <v>14</v>
      </c>
    </row>
  </sheetData>
  <sheetProtection password="C016" sheet="1"/>
  <mergeCells count="25">
    <mergeCell ref="A1:C1"/>
    <mergeCell ref="C5:D5"/>
    <mergeCell ref="J5:N5"/>
    <mergeCell ref="O5:R5"/>
    <mergeCell ref="T5:AA9"/>
    <mergeCell ref="C7:D7"/>
    <mergeCell ref="C8:D8"/>
    <mergeCell ref="C12:D12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K28:S28"/>
  </mergeCells>
  <printOptions/>
  <pageMargins left="0.35" right="0.75" top="1" bottom="1" header="0.5118055555555555" footer="0"/>
  <pageSetup fitToHeight="1" fitToWidth="1" horizontalDpi="300" verticalDpi="300" orientation="landscape" paperSize="9" scale="42" r:id="rId4"/>
  <headerFooter alignWithMargins="0">
    <oddFooter>&amp;L&amp;F / &amp;A&amp;R&amp;D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AV32"/>
  <sheetViews>
    <sheetView zoomScale="40" zoomScaleNormal="40" zoomScalePageLayoutView="0" workbookViewId="0" topLeftCell="A1">
      <selection activeCell="S26" sqref="S26"/>
    </sheetView>
  </sheetViews>
  <sheetFormatPr defaultColWidth="11.421875" defaultRowHeight="12.75"/>
  <cols>
    <col min="1" max="1" width="5.421875" style="114" customWidth="1"/>
    <col min="2" max="2" width="19.140625" style="115" customWidth="1"/>
    <col min="3" max="3" width="22.140625" style="114" customWidth="1"/>
    <col min="4" max="4" width="24.7109375" style="114" customWidth="1"/>
    <col min="5" max="5" width="21.8515625" style="114" customWidth="1"/>
    <col min="6" max="6" width="17.28125" style="114" customWidth="1"/>
    <col min="7" max="8" width="5.140625" style="115" customWidth="1"/>
    <col min="9" max="9" width="24.00390625" style="116" customWidth="1"/>
    <col min="10" max="10" width="9.57421875" style="115" customWidth="1"/>
    <col min="11" max="11" width="18.7109375" style="114" customWidth="1"/>
    <col min="12" max="12" width="2.8515625" style="114" customWidth="1"/>
    <col min="13" max="14" width="3.00390625" style="114" customWidth="1"/>
    <col min="15" max="15" width="3.00390625" style="117" customWidth="1"/>
    <col min="16" max="17" width="3.00390625" style="114" customWidth="1"/>
    <col min="18" max="18" width="7.140625" style="114" customWidth="1"/>
    <col min="19" max="19" width="21.8515625" style="114" customWidth="1"/>
    <col min="20" max="20" width="17.28125" style="114" customWidth="1"/>
    <col min="21" max="21" width="57.7109375" style="114" bestFit="1" customWidth="1"/>
    <col min="22" max="22" width="3.7109375" style="114" customWidth="1"/>
    <col min="23" max="23" width="3.28125" style="114" customWidth="1"/>
    <col min="24" max="24" width="3.421875" style="114" customWidth="1"/>
    <col min="25" max="26" width="3.00390625" style="114" customWidth="1"/>
    <col min="27" max="27" width="11.7109375" style="114" bestFit="1" customWidth="1"/>
    <col min="28" max="16384" width="11.421875" style="114" customWidth="1"/>
  </cols>
  <sheetData>
    <row r="1" spans="1:48" ht="66.75" customHeight="1">
      <c r="A1" s="351" t="s">
        <v>40</v>
      </c>
      <c r="B1" s="352"/>
      <c r="C1" s="353"/>
      <c r="D1" s="156"/>
      <c r="E1" s="156"/>
      <c r="F1" s="157"/>
      <c r="G1" s="158"/>
      <c r="H1" s="158"/>
      <c r="I1" s="159"/>
      <c r="J1" s="158"/>
      <c r="K1" s="156"/>
      <c r="L1" s="156"/>
      <c r="M1" s="156"/>
      <c r="N1" s="156"/>
      <c r="O1" s="160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</row>
    <row r="2" spans="1:48" ht="15" customHeight="1">
      <c r="A2" s="161" t="s">
        <v>34</v>
      </c>
      <c r="B2" s="162"/>
      <c r="C2" s="163"/>
      <c r="D2" s="156"/>
      <c r="E2" s="156"/>
      <c r="F2" s="164"/>
      <c r="G2" s="158"/>
      <c r="H2" s="158"/>
      <c r="I2" s="159"/>
      <c r="J2" s="158"/>
      <c r="K2" s="156"/>
      <c r="L2" s="156"/>
      <c r="M2" s="156"/>
      <c r="N2" s="156"/>
      <c r="O2" s="160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</row>
    <row r="3" spans="1:48" ht="14.25">
      <c r="A3" s="165" t="s">
        <v>35</v>
      </c>
      <c r="B3" s="166"/>
      <c r="C3" s="122"/>
      <c r="E3" s="114" t="s">
        <v>41</v>
      </c>
      <c r="F3" s="120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</row>
    <row r="4" spans="1:48" s="125" customFormat="1" ht="15" thickBot="1">
      <c r="A4" s="165" t="s">
        <v>36</v>
      </c>
      <c r="B4" s="195"/>
      <c r="C4" s="196"/>
      <c r="E4" s="114" t="s">
        <v>13</v>
      </c>
      <c r="F4" s="120"/>
      <c r="G4" s="126"/>
      <c r="H4" s="126"/>
      <c r="I4" s="191"/>
      <c r="J4" s="126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68"/>
      <c r="AS4" s="168"/>
      <c r="AT4" s="168"/>
      <c r="AU4" s="168"/>
      <c r="AV4" s="168"/>
    </row>
    <row r="5" spans="1:48" s="136" customFormat="1" ht="21.75" customHeight="1" thickBot="1">
      <c r="A5" s="197" t="s">
        <v>15</v>
      </c>
      <c r="B5" s="198"/>
      <c r="C5" s="354"/>
      <c r="D5" s="354"/>
      <c r="E5" s="214"/>
      <c r="F5" s="172" t="s">
        <v>42</v>
      </c>
      <c r="G5" s="215"/>
      <c r="H5" s="215"/>
      <c r="I5" s="214"/>
      <c r="J5" s="355" t="s">
        <v>16</v>
      </c>
      <c r="K5" s="356"/>
      <c r="L5" s="356"/>
      <c r="M5" s="356"/>
      <c r="N5" s="357"/>
      <c r="O5" s="358" t="s">
        <v>18</v>
      </c>
      <c r="P5" s="359"/>
      <c r="Q5" s="359"/>
      <c r="R5" s="360"/>
      <c r="S5" s="131"/>
      <c r="T5" s="381" t="s">
        <v>50</v>
      </c>
      <c r="U5" s="382"/>
      <c r="V5" s="382"/>
      <c r="W5" s="382"/>
      <c r="X5" s="382"/>
      <c r="Y5" s="382"/>
      <c r="Z5" s="382"/>
      <c r="AA5" s="383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179"/>
      <c r="AQ5" s="179"/>
      <c r="AR5" s="179"/>
      <c r="AS5" s="179"/>
      <c r="AT5" s="179"/>
      <c r="AU5" s="179"/>
      <c r="AV5" s="179"/>
    </row>
    <row r="6" spans="1:48" ht="15.75" customHeight="1" thickBot="1">
      <c r="A6" s="169" t="s">
        <v>37</v>
      </c>
      <c r="B6" s="170"/>
      <c r="C6" s="45"/>
      <c r="D6" s="127"/>
      <c r="E6" s="208"/>
      <c r="F6" s="177" t="s">
        <v>46</v>
      </c>
      <c r="G6" s="121"/>
      <c r="H6" s="121"/>
      <c r="I6" s="213"/>
      <c r="J6" s="121"/>
      <c r="K6" s="208"/>
      <c r="L6" s="208"/>
      <c r="M6" s="208"/>
      <c r="N6" s="208"/>
      <c r="O6" s="136"/>
      <c r="P6" s="208"/>
      <c r="Q6" s="208"/>
      <c r="R6" s="208"/>
      <c r="S6" s="208"/>
      <c r="T6" s="384"/>
      <c r="U6" s="385"/>
      <c r="V6" s="385"/>
      <c r="W6" s="385"/>
      <c r="X6" s="385"/>
      <c r="Y6" s="385"/>
      <c r="Z6" s="385"/>
      <c r="AA6" s="38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</row>
    <row r="7" spans="1:48" ht="13.5" customHeight="1" thickBot="1">
      <c r="A7" s="169" t="s">
        <v>45</v>
      </c>
      <c r="B7" s="170"/>
      <c r="C7" s="370"/>
      <c r="D7" s="370"/>
      <c r="E7" s="208"/>
      <c r="F7" s="210"/>
      <c r="G7" s="121"/>
      <c r="H7" s="121"/>
      <c r="I7" s="211"/>
      <c r="J7" s="121"/>
      <c r="K7" s="212"/>
      <c r="L7" s="208"/>
      <c r="M7" s="208"/>
      <c r="N7" s="208"/>
      <c r="O7" s="136"/>
      <c r="P7" s="208"/>
      <c r="Q7" s="136"/>
      <c r="R7" s="208"/>
      <c r="S7" s="208"/>
      <c r="T7" s="384"/>
      <c r="U7" s="385"/>
      <c r="V7" s="385"/>
      <c r="W7" s="385"/>
      <c r="X7" s="385"/>
      <c r="Y7" s="385"/>
      <c r="Z7" s="385"/>
      <c r="AA7" s="38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</row>
    <row r="8" spans="1:48" ht="13.5" customHeight="1" thickBot="1">
      <c r="A8" s="169" t="s">
        <v>43</v>
      </c>
      <c r="B8" s="170"/>
      <c r="C8" s="371"/>
      <c r="D8" s="371"/>
      <c r="E8" s="206" t="s">
        <v>17</v>
      </c>
      <c r="F8" s="18"/>
      <c r="G8" s="121"/>
      <c r="H8" s="121"/>
      <c r="I8" s="213"/>
      <c r="J8" s="121"/>
      <c r="K8" s="208"/>
      <c r="L8" s="212"/>
      <c r="M8" s="208"/>
      <c r="N8" s="208"/>
      <c r="O8" s="136"/>
      <c r="P8" s="208"/>
      <c r="Q8" s="137"/>
      <c r="R8" s="208"/>
      <c r="S8" s="208"/>
      <c r="T8" s="384"/>
      <c r="U8" s="385"/>
      <c r="V8" s="385"/>
      <c r="W8" s="385"/>
      <c r="X8" s="385"/>
      <c r="Y8" s="385"/>
      <c r="Z8" s="385"/>
      <c r="AA8" s="38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</row>
    <row r="9" spans="1:48" ht="15" thickBot="1">
      <c r="A9" s="169" t="s">
        <v>19</v>
      </c>
      <c r="B9" s="170"/>
      <c r="C9" s="46"/>
      <c r="D9" s="127"/>
      <c r="E9" s="208"/>
      <c r="F9" s="208"/>
      <c r="G9" s="121"/>
      <c r="H9" s="121"/>
      <c r="I9" s="213"/>
      <c r="J9" s="121"/>
      <c r="K9" s="208"/>
      <c r="L9" s="208"/>
      <c r="M9" s="208"/>
      <c r="N9" s="208"/>
      <c r="O9" s="136"/>
      <c r="P9" s="208"/>
      <c r="Q9" s="208"/>
      <c r="R9" s="208"/>
      <c r="S9" s="208"/>
      <c r="T9" s="387"/>
      <c r="U9" s="388"/>
      <c r="V9" s="388"/>
      <c r="W9" s="388"/>
      <c r="X9" s="388"/>
      <c r="Y9" s="388"/>
      <c r="Z9" s="388"/>
      <c r="AA9" s="389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</row>
    <row r="10" spans="1:48" ht="15" thickBot="1">
      <c r="A10" s="175" t="s">
        <v>44</v>
      </c>
      <c r="B10" s="176"/>
      <c r="C10" s="47"/>
      <c r="D10" s="132"/>
      <c r="E10" s="180" t="s">
        <v>20</v>
      </c>
      <c r="F10" s="19"/>
      <c r="K10" s="135" t="s">
        <v>47</v>
      </c>
      <c r="L10" s="135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</row>
    <row r="11" spans="1:48" ht="15.75">
      <c r="A11" s="183" t="s">
        <v>30</v>
      </c>
      <c r="B11" s="184"/>
      <c r="C11" s="47"/>
      <c r="D11" s="132"/>
      <c r="V11" s="139" t="s">
        <v>21</v>
      </c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</row>
    <row r="12" spans="1:48" s="139" customFormat="1" ht="57" customHeight="1">
      <c r="A12" s="146"/>
      <c r="B12" s="147" t="s">
        <v>22</v>
      </c>
      <c r="C12" s="341" t="s">
        <v>23</v>
      </c>
      <c r="D12" s="341"/>
      <c r="E12" s="147" t="s">
        <v>24</v>
      </c>
      <c r="F12" s="148" t="s">
        <v>48</v>
      </c>
      <c r="G12" s="147" t="s">
        <v>25</v>
      </c>
      <c r="H12" s="147" t="s">
        <v>26</v>
      </c>
      <c r="I12" s="149" t="s">
        <v>27</v>
      </c>
      <c r="J12" s="147" t="s">
        <v>28</v>
      </c>
      <c r="K12" s="147" t="s">
        <v>43</v>
      </c>
      <c r="L12" s="147" t="s">
        <v>7</v>
      </c>
      <c r="M12" s="147" t="s">
        <v>3</v>
      </c>
      <c r="N12" s="147" t="s">
        <v>4</v>
      </c>
      <c r="O12" s="147" t="s">
        <v>5</v>
      </c>
      <c r="P12" s="147" t="s">
        <v>6</v>
      </c>
      <c r="Q12" s="342" t="s">
        <v>49</v>
      </c>
      <c r="R12" s="344"/>
      <c r="S12" s="150" t="s">
        <v>38</v>
      </c>
      <c r="T12" s="151" t="s">
        <v>29</v>
      </c>
      <c r="U12" s="151" t="s">
        <v>30</v>
      </c>
      <c r="V12" s="151">
        <v>1</v>
      </c>
      <c r="W12" s="151">
        <v>2</v>
      </c>
      <c r="X12" s="151">
        <v>3</v>
      </c>
      <c r="Y12" s="151">
        <v>4</v>
      </c>
      <c r="Z12" s="151">
        <v>5</v>
      </c>
      <c r="AA12" s="152" t="s">
        <v>29</v>
      </c>
      <c r="AB12" s="185"/>
      <c r="AC12" s="185"/>
      <c r="AD12" s="185"/>
      <c r="AE12" s="187" t="s">
        <v>0</v>
      </c>
      <c r="AF12" s="187" t="s">
        <v>0</v>
      </c>
      <c r="AG12" s="187" t="s">
        <v>0</v>
      </c>
      <c r="AH12" s="187" t="s">
        <v>0</v>
      </c>
      <c r="AI12" s="187" t="s">
        <v>0</v>
      </c>
      <c r="AJ12" s="187"/>
      <c r="AK12" s="187" t="s">
        <v>1</v>
      </c>
      <c r="AL12" s="187" t="s">
        <v>1</v>
      </c>
      <c r="AM12" s="187" t="s">
        <v>1</v>
      </c>
      <c r="AN12" s="187" t="s">
        <v>1</v>
      </c>
      <c r="AO12" s="187" t="s">
        <v>1</v>
      </c>
      <c r="AP12" s="187" t="s">
        <v>2</v>
      </c>
      <c r="AQ12" s="187" t="s">
        <v>2</v>
      </c>
      <c r="AR12" s="187" t="s">
        <v>2</v>
      </c>
      <c r="AS12" s="187" t="s">
        <v>2</v>
      </c>
      <c r="AT12" s="190"/>
      <c r="AU12" s="185"/>
      <c r="AV12" s="185"/>
    </row>
    <row r="13" spans="1:48" ht="30" customHeight="1">
      <c r="A13" s="186">
        <v>1</v>
      </c>
      <c r="B13" s="73"/>
      <c r="C13" s="74"/>
      <c r="D13" s="74"/>
      <c r="E13" s="75"/>
      <c r="F13" s="73"/>
      <c r="G13" s="74"/>
      <c r="H13" s="76"/>
      <c r="I13" s="77"/>
      <c r="J13" s="74"/>
      <c r="K13" s="76"/>
      <c r="L13" s="76"/>
      <c r="M13" s="78"/>
      <c r="N13" s="76"/>
      <c r="O13" s="76"/>
      <c r="P13" s="74"/>
      <c r="Q13" s="392" t="s">
        <v>31</v>
      </c>
      <c r="R13" s="393"/>
      <c r="S13" s="79"/>
      <c r="T13" s="153">
        <f>IF(S13="X",IF(L13="X",($AE$14-2),IF(M13="X",($AF$14-2),IF(N13="X",($AG$14-2),IF(O13="X",($AH$14-2),IF(P13="X",($AI$14-2)))))),IF(S13="",IF(L13="X",$AE$14,IF(M13="X",$AF$14,IF(N13="X",$AG$14,IF(O13="X",$AH$14,IF(P13="X",$AI$14,"")))))))</f>
      </c>
      <c r="U13" s="217">
        <f>IF(S13="X","HAY QUE AÑADIR UN EMAIL","")</f>
      </c>
      <c r="V13" s="140"/>
      <c r="W13" s="140"/>
      <c r="X13" s="140"/>
      <c r="Y13" s="142"/>
      <c r="Z13" s="143"/>
      <c r="AA13" s="155">
        <f>IF(SUM((IF(V13="X",PRECIOS!$I$21,0)+((IF(W13="X",PRECIOS!$I$22,0)+((IF(X13="X",PRECIOS!$I$23,0)+((IF(Y13="X",PRECIOS!$I$24,0))+((IF(Z13="X",PRECIOS!$I$25,0))))))))))=0,"",(IF(V13="X",PRECIOS!$I$21,0)+((IF(W13="X",PRECIOS!$I$22,0)+((IF(X13="X",PRECIOS!$I$23,0)+((IF(Y13="X",PRECIOS!$I$24,0))+((IF(Z13="X",PRECIOS!$I$25,0))))))))))</f>
      </c>
      <c r="AB13" s="156"/>
      <c r="AC13" s="156"/>
      <c r="AD13" s="156"/>
      <c r="AE13" s="187" t="s">
        <v>7</v>
      </c>
      <c r="AF13" s="187" t="s">
        <v>3</v>
      </c>
      <c r="AG13" s="187" t="s">
        <v>4</v>
      </c>
      <c r="AH13" s="187" t="s">
        <v>5</v>
      </c>
      <c r="AI13" s="187" t="s">
        <v>6</v>
      </c>
      <c r="AJ13" s="187"/>
      <c r="AK13" s="187" t="s">
        <v>7</v>
      </c>
      <c r="AL13" s="187" t="s">
        <v>3</v>
      </c>
      <c r="AM13" s="187" t="s">
        <v>4</v>
      </c>
      <c r="AN13" s="187" t="s">
        <v>5</v>
      </c>
      <c r="AO13" s="187" t="s">
        <v>6</v>
      </c>
      <c r="AP13" s="187" t="s">
        <v>7</v>
      </c>
      <c r="AQ13" s="187" t="s">
        <v>3</v>
      </c>
      <c r="AR13" s="187" t="s">
        <v>4</v>
      </c>
      <c r="AS13" s="187" t="s">
        <v>5</v>
      </c>
      <c r="AT13" s="189"/>
      <c r="AU13" s="156"/>
      <c r="AV13" s="156"/>
    </row>
    <row r="14" spans="1:48" ht="30" customHeight="1">
      <c r="A14" s="186">
        <v>2</v>
      </c>
      <c r="B14" s="80"/>
      <c r="C14" s="81"/>
      <c r="D14" s="81"/>
      <c r="E14" s="82"/>
      <c r="F14" s="80"/>
      <c r="G14" s="81"/>
      <c r="H14" s="83"/>
      <c r="I14" s="84"/>
      <c r="J14" s="81"/>
      <c r="K14" s="83"/>
      <c r="L14" s="83"/>
      <c r="M14" s="85"/>
      <c r="N14" s="83"/>
      <c r="O14" s="83"/>
      <c r="P14" s="81"/>
      <c r="Q14" s="394"/>
      <c r="R14" s="395"/>
      <c r="S14" s="86"/>
      <c r="T14" s="153">
        <f>IF(S14="X",IF(L14="X",($AE$14-2),IF(M14="X",($AF$14-2),IF(N14="X",($AG$14-2),IF(O14="X",($AH$14-2),IF(P14="X",($AI$14-2)))))),IF(S14="",IF(L14="X",$AE$14,IF(M14="X",$AF$14,IF(N14="X",$AG$14,IF(O14="X",$AH$14,IF(P14="X",$AI$14,"")))))))</f>
      </c>
      <c r="U14" s="217">
        <f aca="true" t="shared" si="0" ref="U14:U27">IF(S14="X","HAY QUE AÑADIR UN EMAIL","")</f>
      </c>
      <c r="V14" s="142"/>
      <c r="W14" s="142"/>
      <c r="X14" s="142"/>
      <c r="Y14" s="142"/>
      <c r="Z14" s="143"/>
      <c r="AA14" s="155">
        <f>IF(SUM((IF(V14="X",PRECIOS!$I$21,0)+((IF(W14="X",PRECIOS!$I$22,0)+((IF(X14="X",PRECIOS!$I$23,0)+((IF(Y14="X",PRECIOS!$I$24,0))+((IF(Z14="X",PRECIOS!$I$25,0))))))))))=0,"",(IF(V14="X",PRECIOS!$I$21,0)+((IF(W14="X",PRECIOS!$I$22,0)+((IF(X14="X",PRECIOS!$I$23,0)+((IF(Y14="X",PRECIOS!$I$24,0))+((IF(Z14="X",PRECIOS!$I$25,0))))))))))</f>
      </c>
      <c r="AB14" s="156"/>
      <c r="AC14" s="156"/>
      <c r="AD14" s="156"/>
      <c r="AE14" s="192">
        <v>67</v>
      </c>
      <c r="AF14" s="192">
        <v>75</v>
      </c>
      <c r="AG14" s="89">
        <v>115</v>
      </c>
      <c r="AH14" s="89">
        <v>165</v>
      </c>
      <c r="AI14" s="89">
        <v>790</v>
      </c>
      <c r="AJ14" s="89"/>
      <c r="AK14" s="89">
        <v>41</v>
      </c>
      <c r="AL14" s="89">
        <v>45</v>
      </c>
      <c r="AM14" s="89">
        <v>66</v>
      </c>
      <c r="AN14" s="89">
        <v>93</v>
      </c>
      <c r="AO14" s="89">
        <v>790</v>
      </c>
      <c r="AP14" s="89">
        <v>19</v>
      </c>
      <c r="AQ14" s="89">
        <v>20</v>
      </c>
      <c r="AR14" s="89">
        <v>28</v>
      </c>
      <c r="AS14" s="89">
        <v>45</v>
      </c>
      <c r="AT14" s="189"/>
      <c r="AU14" s="156"/>
      <c r="AV14" s="156"/>
    </row>
    <row r="15" spans="1:48" ht="30" customHeight="1">
      <c r="A15" s="186">
        <v>3</v>
      </c>
      <c r="B15" s="73"/>
      <c r="C15" s="74"/>
      <c r="D15" s="74"/>
      <c r="E15" s="75"/>
      <c r="F15" s="73"/>
      <c r="G15" s="74"/>
      <c r="H15" s="76"/>
      <c r="I15" s="77"/>
      <c r="J15" s="74"/>
      <c r="K15" s="76"/>
      <c r="L15" s="76"/>
      <c r="M15" s="78"/>
      <c r="N15" s="76"/>
      <c r="O15" s="76"/>
      <c r="P15" s="74"/>
      <c r="Q15" s="390"/>
      <c r="R15" s="391"/>
      <c r="S15" s="79"/>
      <c r="T15" s="153">
        <f>IF(S15="X",IF(L15="X",($AE$14-2),IF(M15="X",($AF$14-2),IF(N15="X",($AG$14-2),IF(O15="X",($AH$14-2),IF(P15="X",($AI$14-2)))))),IF(S15="",IF(L15="X",$AE$14,IF(M15="X",$AF$14,IF(N15="X",$AG$14,IF(O15="X",$AH$14,IF(P15="X",$AI$14,"")))))))</f>
      </c>
      <c r="U15" s="217">
        <f t="shared" si="0"/>
      </c>
      <c r="V15" s="142"/>
      <c r="W15" s="142"/>
      <c r="X15" s="142"/>
      <c r="Y15" s="142"/>
      <c r="Z15" s="143"/>
      <c r="AA15" s="155">
        <f>IF(SUM((IF(V15="X",PRECIOS!$I$21,0)+((IF(W15="X",PRECIOS!$I$22,0)+((IF(X15="X",PRECIOS!$I$23,0)+((IF(Y15="X",PRECIOS!$I$24,0))+((IF(Z15="X",PRECIOS!$I$25,0))))))))))=0,"",(IF(V15="X",PRECIOS!$I$21,0)+((IF(W15="X",PRECIOS!$I$22,0)+((IF(X15="X",PRECIOS!$I$23,0)+((IF(Y15="X",PRECIOS!$I$24,0))+((IF(Z15="X",PRECIOS!$I$25,0))))))))))</f>
      </c>
      <c r="AB15" s="156"/>
      <c r="AC15" s="156"/>
      <c r="AD15" s="156"/>
      <c r="AE15" s="189"/>
      <c r="AF15" s="189"/>
      <c r="AG15" s="189"/>
      <c r="AH15" s="189"/>
      <c r="AI15" s="189"/>
      <c r="AJ15" s="189"/>
      <c r="AK15" s="89">
        <v>22</v>
      </c>
      <c r="AL15" s="89">
        <v>25</v>
      </c>
      <c r="AM15" s="89">
        <v>33</v>
      </c>
      <c r="AN15" s="89">
        <v>50</v>
      </c>
      <c r="AO15" s="189"/>
      <c r="AP15" s="89">
        <v>11</v>
      </c>
      <c r="AQ15" s="89">
        <v>12</v>
      </c>
      <c r="AR15" s="89">
        <v>15</v>
      </c>
      <c r="AS15" s="189"/>
      <c r="AT15" s="189"/>
      <c r="AU15" s="156"/>
      <c r="AV15" s="156"/>
    </row>
    <row r="16" spans="1:48" ht="30" customHeight="1">
      <c r="A16" s="186">
        <v>4</v>
      </c>
      <c r="B16" s="80"/>
      <c r="C16" s="81"/>
      <c r="D16" s="81"/>
      <c r="E16" s="82"/>
      <c r="F16" s="80"/>
      <c r="G16" s="87"/>
      <c r="H16" s="83"/>
      <c r="I16" s="84"/>
      <c r="J16" s="81"/>
      <c r="K16" s="83"/>
      <c r="L16" s="83"/>
      <c r="M16" s="85"/>
      <c r="N16" s="83"/>
      <c r="O16" s="83"/>
      <c r="P16" s="81"/>
      <c r="Q16" s="394"/>
      <c r="R16" s="395"/>
      <c r="S16" s="86"/>
      <c r="T16" s="153">
        <f aca="true" t="shared" si="1" ref="T16:T27">IF(S16="X",IF(L16="X",($AE$14-2),IF(M16="X",($AF$14-2),IF(N16="X",($AG$14-2),IF(O16="X",($AH$14-2),IF(P16="X",($AI$14-2)))))),IF(S16="",IF(L16="X",$AE$14,IF(M16="X",$AF$14,IF(N16="X",$AG$14,IF(O16="X",$AH$14,IF(P16="X",$AI$14,"")))))))</f>
      </c>
      <c r="U16" s="217">
        <f t="shared" si="0"/>
      </c>
      <c r="V16" s="142"/>
      <c r="W16" s="142"/>
      <c r="X16" s="142"/>
      <c r="Y16" s="142"/>
      <c r="Z16" s="143"/>
      <c r="AA16" s="155">
        <f>IF(SUM((IF(V16="X",PRECIOS!$I$21,0)+((IF(W16="X",PRECIOS!$I$22,0)+((IF(X16="X",PRECIOS!$I$23,0)+((IF(Y16="X",PRECIOS!$I$24,0))+((IF(Z16="X",PRECIOS!$I$25,0))))))))))=0,"",(IF(V16="X",PRECIOS!$I$21,0)+((IF(W16="X",PRECIOS!$I$22,0)+((IF(X16="X",PRECIOS!$I$23,0)+((IF(Y16="X",PRECIOS!$I$24,0))+((IF(Z16="X",PRECIOS!$I$25,0))))))))))</f>
      </c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</row>
    <row r="17" spans="1:48" ht="30" customHeight="1">
      <c r="A17" s="186">
        <v>5</v>
      </c>
      <c r="B17" s="73"/>
      <c r="C17" s="74"/>
      <c r="D17" s="74"/>
      <c r="E17" s="75"/>
      <c r="F17" s="73"/>
      <c r="G17" s="74"/>
      <c r="H17" s="76"/>
      <c r="I17" s="77"/>
      <c r="J17" s="74"/>
      <c r="K17" s="76"/>
      <c r="L17" s="76"/>
      <c r="M17" s="78"/>
      <c r="N17" s="76"/>
      <c r="O17" s="76"/>
      <c r="P17" s="74"/>
      <c r="Q17" s="390"/>
      <c r="R17" s="391"/>
      <c r="S17" s="79"/>
      <c r="T17" s="153">
        <f t="shared" si="1"/>
      </c>
      <c r="U17" s="217">
        <f t="shared" si="0"/>
      </c>
      <c r="V17" s="140"/>
      <c r="W17" s="140"/>
      <c r="X17" s="140"/>
      <c r="Y17" s="140"/>
      <c r="Z17" s="143"/>
      <c r="AA17" s="155">
        <f>IF(SUM((IF(V17="X",PRECIOS!$I$21,0)+((IF(W17="X",PRECIOS!$I$22,0)+((IF(X17="X",PRECIOS!$I$23,0)+((IF(Y17="X",PRECIOS!$I$24,0))+((IF(Z17="X",PRECIOS!$I$25,0))))))))))=0,"",(IF(V17="X",PRECIOS!$I$21,0)+((IF(W17="X",PRECIOS!$I$22,0)+((IF(X17="X",PRECIOS!$I$23,0)+((IF(Y17="X",PRECIOS!$I$24,0))+((IF(Z17="X",PRECIOS!$I$25,0))))))))))</f>
      </c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</row>
    <row r="18" spans="1:48" ht="30" customHeight="1">
      <c r="A18" s="186">
        <v>6</v>
      </c>
      <c r="B18" s="73"/>
      <c r="C18" s="74"/>
      <c r="D18" s="74"/>
      <c r="E18" s="75"/>
      <c r="F18" s="73"/>
      <c r="G18" s="74"/>
      <c r="H18" s="76"/>
      <c r="I18" s="77"/>
      <c r="J18" s="74"/>
      <c r="K18" s="76"/>
      <c r="L18" s="76"/>
      <c r="M18" s="78"/>
      <c r="N18" s="76"/>
      <c r="O18" s="76"/>
      <c r="P18" s="74"/>
      <c r="Q18" s="390"/>
      <c r="R18" s="391"/>
      <c r="S18" s="79"/>
      <c r="T18" s="153">
        <f t="shared" si="1"/>
      </c>
      <c r="U18" s="217">
        <f t="shared" si="0"/>
      </c>
      <c r="V18" s="140"/>
      <c r="W18" s="140"/>
      <c r="X18" s="140"/>
      <c r="Y18" s="140"/>
      <c r="Z18" s="143"/>
      <c r="AA18" s="155">
        <f>IF(SUM((IF(V18="X",PRECIOS!$I$21,0)+((IF(W18="X",PRECIOS!$I$22,0)+((IF(X18="X",PRECIOS!$I$23,0)+((IF(Y18="X",PRECIOS!$I$24,0))+((IF(Z18="X",PRECIOS!$I$25,0))))))))))=0,"",(IF(V18="X",PRECIOS!$I$21,0)+((IF(W18="X",PRECIOS!$I$22,0)+((IF(X18="X",PRECIOS!$I$23,0)+((IF(Y18="X",PRECIOS!$I$24,0))+((IF(Z18="X",PRECIOS!$I$25,0))))))))))</f>
      </c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</row>
    <row r="19" spans="1:48" ht="30" customHeight="1">
      <c r="A19" s="186">
        <v>7</v>
      </c>
      <c r="B19" s="73"/>
      <c r="C19" s="74"/>
      <c r="D19" s="74"/>
      <c r="E19" s="75"/>
      <c r="F19" s="73"/>
      <c r="G19" s="74"/>
      <c r="H19" s="76"/>
      <c r="I19" s="77"/>
      <c r="J19" s="74"/>
      <c r="K19" s="76"/>
      <c r="L19" s="76"/>
      <c r="M19" s="78"/>
      <c r="N19" s="76"/>
      <c r="O19" s="76"/>
      <c r="P19" s="74"/>
      <c r="Q19" s="390"/>
      <c r="R19" s="391"/>
      <c r="S19" s="79"/>
      <c r="T19" s="153">
        <f t="shared" si="1"/>
      </c>
      <c r="U19" s="217">
        <f t="shared" si="0"/>
      </c>
      <c r="V19" s="140"/>
      <c r="W19" s="140"/>
      <c r="X19" s="140"/>
      <c r="Y19" s="140"/>
      <c r="Z19" s="143"/>
      <c r="AA19" s="155">
        <f>IF(SUM((IF(V19="X",PRECIOS!$I$21,0)+((IF(W19="X",PRECIOS!$I$22,0)+((IF(X19="X",PRECIOS!$I$23,0)+((IF(Y19="X",PRECIOS!$I$24,0))+((IF(Z19="X",PRECIOS!$I$25,0))))))))))=0,"",(IF(V19="X",PRECIOS!$I$21,0)+((IF(W19="X",PRECIOS!$I$22,0)+((IF(X19="X",PRECIOS!$I$23,0)+((IF(Y19="X",PRECIOS!$I$24,0))+((IF(Z19="X",PRECIOS!$I$25,0))))))))))</f>
      </c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</row>
    <row r="20" spans="1:48" ht="30" customHeight="1">
      <c r="A20" s="186">
        <v>8</v>
      </c>
      <c r="B20" s="73"/>
      <c r="C20" s="74"/>
      <c r="D20" s="74"/>
      <c r="E20" s="75"/>
      <c r="F20" s="73"/>
      <c r="G20" s="74"/>
      <c r="H20" s="76"/>
      <c r="I20" s="77"/>
      <c r="J20" s="74"/>
      <c r="K20" s="76"/>
      <c r="L20" s="76"/>
      <c r="M20" s="78"/>
      <c r="N20" s="76"/>
      <c r="O20" s="76"/>
      <c r="P20" s="74"/>
      <c r="Q20" s="390"/>
      <c r="R20" s="391"/>
      <c r="S20" s="79"/>
      <c r="T20" s="153">
        <f t="shared" si="1"/>
      </c>
      <c r="U20" s="217">
        <f t="shared" si="0"/>
      </c>
      <c r="V20" s="140"/>
      <c r="W20" s="140"/>
      <c r="X20" s="140"/>
      <c r="Y20" s="140"/>
      <c r="Z20" s="143"/>
      <c r="AA20" s="155">
        <f>IF(SUM((IF(V20="X",PRECIOS!$I$21,0)+((IF(W20="X",PRECIOS!$I$22,0)+((IF(X20="X",PRECIOS!$I$23,0)+((IF(Y20="X",PRECIOS!$I$24,0))+((IF(Z20="X",PRECIOS!$I$25,0))))))))))=0,"",(IF(V20="X",PRECIOS!$I$21,0)+((IF(W20="X",PRECIOS!$I$22,0)+((IF(X20="X",PRECIOS!$I$23,0)+((IF(Y20="X",PRECIOS!$I$24,0))+((IF(Z20="X",PRECIOS!$I$25,0))))))))))</f>
      </c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</row>
    <row r="21" spans="1:48" ht="30" customHeight="1">
      <c r="A21" s="186">
        <v>9</v>
      </c>
      <c r="B21" s="73"/>
      <c r="C21" s="74"/>
      <c r="D21" s="74"/>
      <c r="E21" s="75"/>
      <c r="F21" s="73"/>
      <c r="G21" s="74"/>
      <c r="H21" s="76"/>
      <c r="I21" s="77"/>
      <c r="J21" s="74"/>
      <c r="K21" s="76"/>
      <c r="L21" s="76"/>
      <c r="M21" s="78"/>
      <c r="N21" s="76"/>
      <c r="O21" s="76"/>
      <c r="P21" s="74"/>
      <c r="Q21" s="390"/>
      <c r="R21" s="391"/>
      <c r="S21" s="79"/>
      <c r="T21" s="153">
        <f t="shared" si="1"/>
      </c>
      <c r="U21" s="217">
        <f t="shared" si="0"/>
      </c>
      <c r="V21" s="140"/>
      <c r="W21" s="140"/>
      <c r="X21" s="140"/>
      <c r="Y21" s="140"/>
      <c r="Z21" s="143"/>
      <c r="AA21" s="155">
        <f>IF(SUM((IF(V21="X",PRECIOS!$I$21,0)+((IF(W21="X",PRECIOS!$I$22,0)+((IF(X21="X",PRECIOS!$I$23,0)+((IF(Y21="X",PRECIOS!$I$24,0))+((IF(Z21="X",PRECIOS!$I$25,0))))))))))=0,"",(IF(V21="X",PRECIOS!$I$21,0)+((IF(W21="X",PRECIOS!$I$22,0)+((IF(X21="X",PRECIOS!$I$23,0)+((IF(Y21="X",PRECIOS!$I$24,0))+((IF(Z21="X",PRECIOS!$I$25,0))))))))))</f>
      </c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</row>
    <row r="22" spans="1:48" ht="30" customHeight="1">
      <c r="A22" s="186">
        <v>10</v>
      </c>
      <c r="B22" s="73"/>
      <c r="C22" s="74"/>
      <c r="D22" s="74"/>
      <c r="E22" s="75"/>
      <c r="F22" s="73"/>
      <c r="G22" s="74"/>
      <c r="H22" s="76"/>
      <c r="I22" s="77"/>
      <c r="J22" s="74"/>
      <c r="K22" s="76"/>
      <c r="L22" s="76"/>
      <c r="M22" s="78"/>
      <c r="N22" s="76"/>
      <c r="O22" s="76"/>
      <c r="P22" s="74"/>
      <c r="Q22" s="390"/>
      <c r="R22" s="391"/>
      <c r="S22" s="79"/>
      <c r="T22" s="153">
        <f t="shared" si="1"/>
      </c>
      <c r="U22" s="217">
        <f t="shared" si="0"/>
      </c>
      <c r="V22" s="140"/>
      <c r="W22" s="140"/>
      <c r="X22" s="140"/>
      <c r="Y22" s="140"/>
      <c r="Z22" s="143"/>
      <c r="AA22" s="155">
        <f>IF(SUM((IF(V22="X",PRECIOS!$I$21,0)+((IF(W22="X",PRECIOS!$I$22,0)+((IF(X22="X",PRECIOS!$I$23,0)+((IF(Y22="X",PRECIOS!$I$24,0))+((IF(Z22="X",PRECIOS!$I$25,0))))))))))=0,"",(IF(V22="X",PRECIOS!$I$21,0)+((IF(W22="X",PRECIOS!$I$22,0)+((IF(X22="X",PRECIOS!$I$23,0)+((IF(Y22="X",PRECIOS!$I$24,0))+((IF(Z22="X",PRECIOS!$I$25,0))))))))))</f>
      </c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</row>
    <row r="23" spans="1:48" ht="30" customHeight="1">
      <c r="A23" s="186">
        <v>11</v>
      </c>
      <c r="B23" s="73"/>
      <c r="C23" s="74"/>
      <c r="D23" s="74"/>
      <c r="E23" s="75"/>
      <c r="F23" s="73"/>
      <c r="G23" s="74"/>
      <c r="H23" s="76"/>
      <c r="I23" s="77"/>
      <c r="J23" s="74"/>
      <c r="K23" s="76"/>
      <c r="L23" s="76"/>
      <c r="M23" s="78"/>
      <c r="N23" s="76"/>
      <c r="O23" s="76"/>
      <c r="P23" s="74"/>
      <c r="Q23" s="390"/>
      <c r="R23" s="391"/>
      <c r="S23" s="79"/>
      <c r="T23" s="153">
        <f t="shared" si="1"/>
      </c>
      <c r="U23" s="217">
        <f t="shared" si="0"/>
      </c>
      <c r="V23" s="140"/>
      <c r="W23" s="140"/>
      <c r="X23" s="140"/>
      <c r="Y23" s="140"/>
      <c r="Z23" s="143"/>
      <c r="AA23" s="155">
        <f>IF(SUM((IF(V23="X",PRECIOS!$I$21,0)+((IF(W23="X",PRECIOS!$I$22,0)+((IF(X23="X",PRECIOS!$I$23,0)+((IF(Y23="X",PRECIOS!$I$24,0))+((IF(Z23="X",PRECIOS!$I$25,0))))))))))=0,"",(IF(V23="X",PRECIOS!$I$21,0)+((IF(W23="X",PRECIOS!$I$22,0)+((IF(X23="X",PRECIOS!$I$23,0)+((IF(Y23="X",PRECIOS!$I$24,0))+((IF(Z23="X",PRECIOS!$I$25,0))))))))))</f>
      </c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</row>
    <row r="24" spans="1:48" ht="30" customHeight="1">
      <c r="A24" s="186">
        <v>12</v>
      </c>
      <c r="B24" s="73"/>
      <c r="C24" s="74"/>
      <c r="D24" s="74"/>
      <c r="E24" s="75"/>
      <c r="F24" s="73"/>
      <c r="G24" s="74"/>
      <c r="H24" s="76"/>
      <c r="I24" s="77"/>
      <c r="J24" s="74"/>
      <c r="K24" s="76"/>
      <c r="L24" s="76"/>
      <c r="M24" s="78"/>
      <c r="N24" s="76"/>
      <c r="O24" s="76"/>
      <c r="P24" s="74"/>
      <c r="Q24" s="390"/>
      <c r="R24" s="391"/>
      <c r="S24" s="79"/>
      <c r="T24" s="153">
        <f t="shared" si="1"/>
      </c>
      <c r="U24" s="217">
        <f t="shared" si="0"/>
      </c>
      <c r="V24" s="140"/>
      <c r="W24" s="140"/>
      <c r="X24" s="140"/>
      <c r="Y24" s="140"/>
      <c r="Z24" s="143"/>
      <c r="AA24" s="155">
        <f>IF(SUM((IF(V24="X",PRECIOS!$I$21,0)+((IF(W24="X",PRECIOS!$I$22,0)+((IF(X24="X",PRECIOS!$I$23,0)+((IF(Y24="X",PRECIOS!$I$24,0))+((IF(Z24="X",PRECIOS!$I$25,0))))))))))=0,"",(IF(V24="X",PRECIOS!$I$21,0)+((IF(W24="X",PRECIOS!$I$22,0)+((IF(X24="X",PRECIOS!$I$23,0)+((IF(Y24="X",PRECIOS!$I$24,0))+((IF(Z24="X",PRECIOS!$I$25,0))))))))))</f>
      </c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</row>
    <row r="25" spans="1:48" ht="30" customHeight="1">
      <c r="A25" s="186">
        <v>13</v>
      </c>
      <c r="B25" s="73"/>
      <c r="C25" s="74"/>
      <c r="D25" s="74"/>
      <c r="E25" s="75"/>
      <c r="F25" s="73"/>
      <c r="G25" s="74"/>
      <c r="H25" s="76"/>
      <c r="I25" s="77"/>
      <c r="J25" s="74"/>
      <c r="K25" s="76"/>
      <c r="L25" s="76"/>
      <c r="M25" s="78"/>
      <c r="N25" s="76"/>
      <c r="O25" s="76"/>
      <c r="P25" s="74"/>
      <c r="Q25" s="390"/>
      <c r="R25" s="391"/>
      <c r="S25" s="79"/>
      <c r="T25" s="153">
        <f t="shared" si="1"/>
      </c>
      <c r="U25" s="217">
        <f t="shared" si="0"/>
      </c>
      <c r="V25" s="140"/>
      <c r="W25" s="140"/>
      <c r="X25" s="140"/>
      <c r="Y25" s="140"/>
      <c r="Z25" s="143"/>
      <c r="AA25" s="155">
        <f>IF(SUM((IF(V25="X",PRECIOS!$I$21,0)+((IF(W25="X",PRECIOS!$I$22,0)+((IF(X25="X",PRECIOS!$I$23,0)+((IF(Y25="X",PRECIOS!$I$24,0))+((IF(Z25="X",PRECIOS!$I$25,0))))))))))=0,"",(IF(V25="X",PRECIOS!$I$21,0)+((IF(W25="X",PRECIOS!$I$22,0)+((IF(X25="X",PRECIOS!$I$23,0)+((IF(Y25="X",PRECIOS!$I$24,0))+((IF(Z25="X",PRECIOS!$I$25,0))))))))))</f>
      </c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/>
    </row>
    <row r="26" spans="1:48" ht="30" customHeight="1">
      <c r="A26" s="186">
        <v>14</v>
      </c>
      <c r="B26" s="73"/>
      <c r="C26" s="74"/>
      <c r="D26" s="74"/>
      <c r="E26" s="75"/>
      <c r="F26" s="73"/>
      <c r="G26" s="74"/>
      <c r="H26" s="76"/>
      <c r="I26" s="77"/>
      <c r="J26" s="74"/>
      <c r="K26" s="76"/>
      <c r="L26" s="76"/>
      <c r="M26" s="78"/>
      <c r="N26" s="76"/>
      <c r="O26" s="76"/>
      <c r="P26" s="74"/>
      <c r="Q26" s="390"/>
      <c r="R26" s="391"/>
      <c r="S26" s="79"/>
      <c r="T26" s="153">
        <f t="shared" si="1"/>
      </c>
      <c r="U26" s="217">
        <f t="shared" si="0"/>
      </c>
      <c r="V26" s="140"/>
      <c r="W26" s="140"/>
      <c r="X26" s="140"/>
      <c r="Y26" s="140"/>
      <c r="Z26" s="143"/>
      <c r="AA26" s="155">
        <f>IF(SUM((IF(V26="X",PRECIOS!$I$21,0)+((IF(W26="X",PRECIOS!$I$22,0)+((IF(X26="X",PRECIOS!$I$23,0)+((IF(Y26="X",PRECIOS!$I$24,0))+((IF(Z26="X",PRECIOS!$I$25,0))))))))))=0,"",(IF(V26="X",PRECIOS!$I$21,0)+((IF(W26="X",PRECIOS!$I$22,0)+((IF(X26="X",PRECIOS!$I$23,0)+((IF(Y26="X",PRECIOS!$I$24,0))+((IF(Z26="X",PRECIOS!$I$25,0))))))))))</f>
      </c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</row>
    <row r="27" spans="1:48" ht="30" customHeight="1">
      <c r="A27" s="186">
        <v>15</v>
      </c>
      <c r="B27" s="73"/>
      <c r="C27" s="74"/>
      <c r="D27" s="74"/>
      <c r="E27" s="75"/>
      <c r="F27" s="73"/>
      <c r="G27" s="74"/>
      <c r="H27" s="76"/>
      <c r="I27" s="77"/>
      <c r="J27" s="74"/>
      <c r="K27" s="76"/>
      <c r="L27" s="76"/>
      <c r="M27" s="78"/>
      <c r="N27" s="76"/>
      <c r="O27" s="76"/>
      <c r="P27" s="74"/>
      <c r="Q27" s="390"/>
      <c r="R27" s="391"/>
      <c r="S27" s="79"/>
      <c r="T27" s="153">
        <f t="shared" si="1"/>
      </c>
      <c r="U27" s="217">
        <f t="shared" si="0"/>
      </c>
      <c r="V27" s="140"/>
      <c r="W27" s="140"/>
      <c r="X27" s="140"/>
      <c r="Y27" s="140"/>
      <c r="Z27" s="143"/>
      <c r="AA27" s="155">
        <f>IF(SUM((IF(V27="X",PRECIOS!$I$21,0)+((IF(W27="X",PRECIOS!$I$22,0)+((IF(X27="X",PRECIOS!$I$23,0)+((IF(Y27="X",PRECIOS!$I$24,0))+((IF(Z27="X",PRECIOS!$I$25,0))))))))))=0,"",(IF(V27="X",PRECIOS!$I$21,0)+((IF(W27="X",PRECIOS!$I$22,0)+((IF(X27="X",PRECIOS!$I$23,0)+((IF(Y27="X",PRECIOS!$I$24,0))+((IF(Z27="X",PRECIOS!$I$25,0))))))))))</f>
      </c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</row>
    <row r="28" spans="1:20" ht="30.75" customHeight="1" thickBot="1">
      <c r="A28" s="144"/>
      <c r="B28" s="144"/>
      <c r="C28" s="144"/>
      <c r="D28" s="144"/>
      <c r="E28" s="144"/>
      <c r="F28" s="144"/>
      <c r="G28" s="144"/>
      <c r="H28" s="144"/>
      <c r="I28" s="144"/>
      <c r="J28" s="144"/>
      <c r="K28" s="339" t="s">
        <v>39</v>
      </c>
      <c r="L28" s="339"/>
      <c r="M28" s="339"/>
      <c r="N28" s="339"/>
      <c r="O28" s="339"/>
      <c r="P28" s="339"/>
      <c r="Q28" s="339"/>
      <c r="R28" s="339"/>
      <c r="S28" s="340"/>
      <c r="T28" s="154">
        <f>IF((SUM(T13:T27)+SUM(AA13:AA27))=0,"",(SUM(T13:T27)+SUM(AA13:AA27)))</f>
      </c>
    </row>
    <row r="29" ht="28.5" customHeight="1"/>
    <row r="30" ht="18">
      <c r="M30" s="145"/>
    </row>
    <row r="31" ht="27" customHeight="1">
      <c r="U31" s="183" t="s">
        <v>12</v>
      </c>
    </row>
    <row r="32" ht="15.75">
      <c r="U32" s="183" t="s">
        <v>14</v>
      </c>
    </row>
  </sheetData>
  <sheetProtection password="C016" sheet="1"/>
  <mergeCells count="25">
    <mergeCell ref="A1:C1"/>
    <mergeCell ref="C5:D5"/>
    <mergeCell ref="J5:N5"/>
    <mergeCell ref="O5:R5"/>
    <mergeCell ref="T5:AA9"/>
    <mergeCell ref="C7:D7"/>
    <mergeCell ref="C8:D8"/>
    <mergeCell ref="C12:D12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K28:S28"/>
  </mergeCells>
  <printOptions/>
  <pageMargins left="0.35" right="0.75" top="1" bottom="1" header="0.5118055555555555" footer="0"/>
  <pageSetup fitToHeight="1" fitToWidth="1" horizontalDpi="300" verticalDpi="300" orientation="landscape" paperSize="9" scale="42" r:id="rId4"/>
  <headerFooter alignWithMargins="0">
    <oddFooter>&amp;L&amp;F / &amp;A&amp;R&amp;D</oddFooter>
  </headerFooter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AV32"/>
  <sheetViews>
    <sheetView zoomScale="40" zoomScaleNormal="40" zoomScalePageLayoutView="0" workbookViewId="0" topLeftCell="A1">
      <selection activeCell="S26" sqref="S26"/>
    </sheetView>
  </sheetViews>
  <sheetFormatPr defaultColWidth="11.421875" defaultRowHeight="12.75"/>
  <cols>
    <col min="1" max="1" width="5.421875" style="114" customWidth="1"/>
    <col min="2" max="2" width="19.140625" style="115" customWidth="1"/>
    <col min="3" max="3" width="22.140625" style="114" customWidth="1"/>
    <col min="4" max="4" width="24.7109375" style="114" customWidth="1"/>
    <col min="5" max="5" width="21.8515625" style="114" customWidth="1"/>
    <col min="6" max="6" width="17.28125" style="114" customWidth="1"/>
    <col min="7" max="8" width="5.140625" style="115" customWidth="1"/>
    <col min="9" max="9" width="24.00390625" style="116" customWidth="1"/>
    <col min="10" max="10" width="9.57421875" style="115" customWidth="1"/>
    <col min="11" max="11" width="18.7109375" style="114" customWidth="1"/>
    <col min="12" max="12" width="2.8515625" style="114" customWidth="1"/>
    <col min="13" max="14" width="3.00390625" style="114" customWidth="1"/>
    <col min="15" max="15" width="3.00390625" style="117" customWidth="1"/>
    <col min="16" max="17" width="3.00390625" style="114" customWidth="1"/>
    <col min="18" max="18" width="7.140625" style="114" customWidth="1"/>
    <col min="19" max="19" width="21.8515625" style="114" customWidth="1"/>
    <col min="20" max="20" width="17.28125" style="114" customWidth="1"/>
    <col min="21" max="21" width="57.7109375" style="114" bestFit="1" customWidth="1"/>
    <col min="22" max="22" width="3.7109375" style="114" customWidth="1"/>
    <col min="23" max="23" width="3.28125" style="114" customWidth="1"/>
    <col min="24" max="24" width="3.421875" style="114" customWidth="1"/>
    <col min="25" max="26" width="3.00390625" style="114" customWidth="1"/>
    <col min="27" max="27" width="11.7109375" style="114" bestFit="1" customWidth="1"/>
    <col min="28" max="16384" width="11.421875" style="114" customWidth="1"/>
  </cols>
  <sheetData>
    <row r="1" spans="1:48" ht="66.75" customHeight="1">
      <c r="A1" s="351" t="s">
        <v>40</v>
      </c>
      <c r="B1" s="352"/>
      <c r="C1" s="353"/>
      <c r="D1" s="156"/>
      <c r="E1" s="156"/>
      <c r="F1" s="157"/>
      <c r="G1" s="158"/>
      <c r="H1" s="158"/>
      <c r="I1" s="159"/>
      <c r="J1" s="158"/>
      <c r="K1" s="156"/>
      <c r="L1" s="156"/>
      <c r="M1" s="156"/>
      <c r="N1" s="156"/>
      <c r="O1" s="160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</row>
    <row r="2" spans="1:48" ht="15" customHeight="1">
      <c r="A2" s="161" t="s">
        <v>34</v>
      </c>
      <c r="B2" s="162"/>
      <c r="C2" s="163"/>
      <c r="D2" s="156"/>
      <c r="E2" s="156"/>
      <c r="F2" s="164"/>
      <c r="G2" s="158"/>
      <c r="H2" s="158"/>
      <c r="I2" s="159"/>
      <c r="J2" s="158"/>
      <c r="K2" s="156"/>
      <c r="L2" s="156"/>
      <c r="M2" s="156"/>
      <c r="N2" s="156"/>
      <c r="O2" s="160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</row>
    <row r="3" spans="1:48" ht="14.25">
      <c r="A3" s="165" t="s">
        <v>35</v>
      </c>
      <c r="B3" s="166"/>
      <c r="C3" s="122"/>
      <c r="E3" s="114" t="s">
        <v>41</v>
      </c>
      <c r="F3" s="120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</row>
    <row r="4" spans="1:48" s="125" customFormat="1" ht="15" thickBot="1">
      <c r="A4" s="165" t="s">
        <v>36</v>
      </c>
      <c r="B4" s="195"/>
      <c r="C4" s="196"/>
      <c r="E4" s="114" t="s">
        <v>13</v>
      </c>
      <c r="F4" s="120"/>
      <c r="G4" s="126"/>
      <c r="H4" s="126"/>
      <c r="I4" s="191"/>
      <c r="J4" s="126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68"/>
      <c r="AS4" s="168"/>
      <c r="AT4" s="168"/>
      <c r="AU4" s="168"/>
      <c r="AV4" s="168"/>
    </row>
    <row r="5" spans="1:48" s="136" customFormat="1" ht="21.75" customHeight="1" thickBot="1">
      <c r="A5" s="197" t="s">
        <v>15</v>
      </c>
      <c r="B5" s="198"/>
      <c r="C5" s="354"/>
      <c r="D5" s="354"/>
      <c r="E5" s="214"/>
      <c r="F5" s="172" t="s">
        <v>42</v>
      </c>
      <c r="G5" s="215"/>
      <c r="H5" s="215"/>
      <c r="I5" s="214"/>
      <c r="J5" s="355" t="s">
        <v>16</v>
      </c>
      <c r="K5" s="356"/>
      <c r="L5" s="356"/>
      <c r="M5" s="356"/>
      <c r="N5" s="357"/>
      <c r="O5" s="358" t="s">
        <v>18</v>
      </c>
      <c r="P5" s="359"/>
      <c r="Q5" s="359"/>
      <c r="R5" s="360"/>
      <c r="S5" s="131"/>
      <c r="T5" s="381" t="s">
        <v>50</v>
      </c>
      <c r="U5" s="382"/>
      <c r="V5" s="382"/>
      <c r="W5" s="382"/>
      <c r="X5" s="382"/>
      <c r="Y5" s="382"/>
      <c r="Z5" s="382"/>
      <c r="AA5" s="383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179"/>
      <c r="AQ5" s="179"/>
      <c r="AR5" s="179"/>
      <c r="AS5" s="179"/>
      <c r="AT5" s="179"/>
      <c r="AU5" s="179"/>
      <c r="AV5" s="179"/>
    </row>
    <row r="6" spans="1:48" ht="15.75" customHeight="1" thickBot="1">
      <c r="A6" s="169" t="s">
        <v>37</v>
      </c>
      <c r="B6" s="170"/>
      <c r="C6" s="45"/>
      <c r="D6" s="127"/>
      <c r="E6" s="208"/>
      <c r="F6" s="177" t="s">
        <v>46</v>
      </c>
      <c r="G6" s="121"/>
      <c r="H6" s="121"/>
      <c r="I6" s="213"/>
      <c r="J6" s="121"/>
      <c r="K6" s="208"/>
      <c r="L6" s="208"/>
      <c r="M6" s="208"/>
      <c r="N6" s="208"/>
      <c r="O6" s="136"/>
      <c r="P6" s="208"/>
      <c r="Q6" s="208"/>
      <c r="R6" s="208"/>
      <c r="S6" s="208"/>
      <c r="T6" s="384"/>
      <c r="U6" s="385"/>
      <c r="V6" s="385"/>
      <c r="W6" s="385"/>
      <c r="X6" s="385"/>
      <c r="Y6" s="385"/>
      <c r="Z6" s="385"/>
      <c r="AA6" s="38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</row>
    <row r="7" spans="1:48" ht="13.5" customHeight="1" thickBot="1">
      <c r="A7" s="169" t="s">
        <v>45</v>
      </c>
      <c r="B7" s="170"/>
      <c r="C7" s="370"/>
      <c r="D7" s="370"/>
      <c r="E7" s="208"/>
      <c r="F7" s="210"/>
      <c r="G7" s="121"/>
      <c r="H7" s="121"/>
      <c r="I7" s="211"/>
      <c r="J7" s="121"/>
      <c r="K7" s="212"/>
      <c r="L7" s="208"/>
      <c r="M7" s="208"/>
      <c r="N7" s="208"/>
      <c r="O7" s="136"/>
      <c r="P7" s="208"/>
      <c r="Q7" s="136"/>
      <c r="R7" s="208"/>
      <c r="S7" s="208"/>
      <c r="T7" s="384"/>
      <c r="U7" s="385"/>
      <c r="V7" s="385"/>
      <c r="W7" s="385"/>
      <c r="X7" s="385"/>
      <c r="Y7" s="385"/>
      <c r="Z7" s="385"/>
      <c r="AA7" s="38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</row>
    <row r="8" spans="1:48" ht="13.5" customHeight="1" thickBot="1">
      <c r="A8" s="169" t="s">
        <v>43</v>
      </c>
      <c r="B8" s="170"/>
      <c r="C8" s="371"/>
      <c r="D8" s="371"/>
      <c r="E8" s="206" t="s">
        <v>17</v>
      </c>
      <c r="F8" s="18"/>
      <c r="G8" s="121"/>
      <c r="H8" s="121"/>
      <c r="I8" s="213"/>
      <c r="J8" s="121"/>
      <c r="K8" s="208"/>
      <c r="L8" s="212"/>
      <c r="M8" s="208"/>
      <c r="N8" s="208"/>
      <c r="O8" s="136"/>
      <c r="P8" s="208"/>
      <c r="Q8" s="137"/>
      <c r="R8" s="208"/>
      <c r="S8" s="208"/>
      <c r="T8" s="384"/>
      <c r="U8" s="385"/>
      <c r="V8" s="385"/>
      <c r="W8" s="385"/>
      <c r="X8" s="385"/>
      <c r="Y8" s="385"/>
      <c r="Z8" s="385"/>
      <c r="AA8" s="38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</row>
    <row r="9" spans="1:48" ht="15" thickBot="1">
      <c r="A9" s="169" t="s">
        <v>19</v>
      </c>
      <c r="B9" s="170"/>
      <c r="C9" s="46"/>
      <c r="D9" s="127"/>
      <c r="E9" s="208"/>
      <c r="F9" s="208"/>
      <c r="G9" s="121"/>
      <c r="H9" s="121"/>
      <c r="I9" s="213"/>
      <c r="J9" s="121"/>
      <c r="K9" s="208"/>
      <c r="L9" s="208"/>
      <c r="M9" s="208"/>
      <c r="N9" s="208"/>
      <c r="O9" s="136"/>
      <c r="P9" s="208"/>
      <c r="Q9" s="208"/>
      <c r="R9" s="208"/>
      <c r="S9" s="208"/>
      <c r="T9" s="387"/>
      <c r="U9" s="388"/>
      <c r="V9" s="388"/>
      <c r="W9" s="388"/>
      <c r="X9" s="388"/>
      <c r="Y9" s="388"/>
      <c r="Z9" s="388"/>
      <c r="AA9" s="389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</row>
    <row r="10" spans="1:48" ht="15" thickBot="1">
      <c r="A10" s="175" t="s">
        <v>44</v>
      </c>
      <c r="B10" s="176"/>
      <c r="C10" s="47"/>
      <c r="D10" s="132"/>
      <c r="E10" s="180" t="s">
        <v>20</v>
      </c>
      <c r="F10" s="19"/>
      <c r="K10" s="135" t="s">
        <v>47</v>
      </c>
      <c r="L10" s="135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</row>
    <row r="11" spans="1:48" ht="15.75">
      <c r="A11" s="183" t="s">
        <v>30</v>
      </c>
      <c r="B11" s="184"/>
      <c r="C11" s="47"/>
      <c r="D11" s="132"/>
      <c r="V11" s="139" t="s">
        <v>21</v>
      </c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</row>
    <row r="12" spans="1:48" s="139" customFormat="1" ht="57" customHeight="1">
      <c r="A12" s="146"/>
      <c r="B12" s="147" t="s">
        <v>22</v>
      </c>
      <c r="C12" s="341" t="s">
        <v>23</v>
      </c>
      <c r="D12" s="341"/>
      <c r="E12" s="147" t="s">
        <v>24</v>
      </c>
      <c r="F12" s="148" t="s">
        <v>48</v>
      </c>
      <c r="G12" s="147" t="s">
        <v>25</v>
      </c>
      <c r="H12" s="147" t="s">
        <v>26</v>
      </c>
      <c r="I12" s="149" t="s">
        <v>27</v>
      </c>
      <c r="J12" s="147" t="s">
        <v>28</v>
      </c>
      <c r="K12" s="147" t="s">
        <v>43</v>
      </c>
      <c r="L12" s="147" t="s">
        <v>7</v>
      </c>
      <c r="M12" s="147" t="s">
        <v>3</v>
      </c>
      <c r="N12" s="147" t="s">
        <v>4</v>
      </c>
      <c r="O12" s="147" t="s">
        <v>5</v>
      </c>
      <c r="P12" s="147" t="s">
        <v>6</v>
      </c>
      <c r="Q12" s="342" t="s">
        <v>49</v>
      </c>
      <c r="R12" s="344"/>
      <c r="S12" s="150" t="s">
        <v>38</v>
      </c>
      <c r="T12" s="151" t="s">
        <v>29</v>
      </c>
      <c r="U12" s="151" t="s">
        <v>30</v>
      </c>
      <c r="V12" s="151">
        <v>1</v>
      </c>
      <c r="W12" s="151">
        <v>2</v>
      </c>
      <c r="X12" s="151">
        <v>3</v>
      </c>
      <c r="Y12" s="151">
        <v>4</v>
      </c>
      <c r="Z12" s="151">
        <v>5</v>
      </c>
      <c r="AA12" s="152" t="s">
        <v>29</v>
      </c>
      <c r="AB12" s="185"/>
      <c r="AC12" s="185"/>
      <c r="AD12" s="185"/>
      <c r="AE12" s="187" t="s">
        <v>0</v>
      </c>
      <c r="AF12" s="187" t="s">
        <v>0</v>
      </c>
      <c r="AG12" s="187" t="s">
        <v>0</v>
      </c>
      <c r="AH12" s="187" t="s">
        <v>0</v>
      </c>
      <c r="AI12" s="187" t="s">
        <v>0</v>
      </c>
      <c r="AJ12" s="187"/>
      <c r="AK12" s="187" t="s">
        <v>1</v>
      </c>
      <c r="AL12" s="187" t="s">
        <v>1</v>
      </c>
      <c r="AM12" s="187" t="s">
        <v>1</v>
      </c>
      <c r="AN12" s="187" t="s">
        <v>1</v>
      </c>
      <c r="AO12" s="187" t="s">
        <v>1</v>
      </c>
      <c r="AP12" s="187" t="s">
        <v>2</v>
      </c>
      <c r="AQ12" s="187" t="s">
        <v>2</v>
      </c>
      <c r="AR12" s="187" t="s">
        <v>2</v>
      </c>
      <c r="AS12" s="187" t="s">
        <v>2</v>
      </c>
      <c r="AT12" s="190"/>
      <c r="AU12" s="185"/>
      <c r="AV12" s="185"/>
    </row>
    <row r="13" spans="1:48" ht="30" customHeight="1">
      <c r="A13" s="186">
        <v>1</v>
      </c>
      <c r="B13" s="73"/>
      <c r="C13" s="74"/>
      <c r="D13" s="74"/>
      <c r="E13" s="75"/>
      <c r="F13" s="73"/>
      <c r="G13" s="74"/>
      <c r="H13" s="76"/>
      <c r="I13" s="77"/>
      <c r="J13" s="74"/>
      <c r="K13" s="76"/>
      <c r="L13" s="76"/>
      <c r="M13" s="78"/>
      <c r="N13" s="76"/>
      <c r="O13" s="76"/>
      <c r="P13" s="74"/>
      <c r="Q13" s="392" t="s">
        <v>31</v>
      </c>
      <c r="R13" s="393"/>
      <c r="S13" s="79"/>
      <c r="T13" s="153">
        <f>IF(S13="X",IF(L13="X",($AE$14-2),IF(M13="X",($AF$14-2),IF(N13="X",($AG$14-2),IF(O13="X",($AH$14-2),IF(P13="X",($AI$14-2)))))),IF(S13="",IF(L13="X",$AE$14,IF(M13="X",$AF$14,IF(N13="X",$AG$14,IF(O13="X",$AH$14,IF(P13="X",$AI$14,"")))))))</f>
      </c>
      <c r="U13" s="141">
        <f>IF(S13="X","HAY QUE AÑADIR UN EMAIL","")</f>
      </c>
      <c r="V13" s="140"/>
      <c r="W13" s="140"/>
      <c r="X13" s="140"/>
      <c r="Y13" s="142"/>
      <c r="Z13" s="143"/>
      <c r="AA13" s="155">
        <f>IF(SUM((IF(V13="X",PRECIOS!$I$21,0)+((IF(W13="X",PRECIOS!$I$22,0)+((IF(X13="X",PRECIOS!$I$23,0)+((IF(Y13="X",PRECIOS!$I$24,0))+((IF(Z13="X",PRECIOS!$I$25,0))))))))))=0,"",(IF(V13="X",PRECIOS!$I$21,0)+((IF(W13="X",PRECIOS!$I$22,0)+((IF(X13="X",PRECIOS!$I$23,0)+((IF(Y13="X",PRECIOS!$I$24,0))+((IF(Z13="X",PRECIOS!$I$25,0))))))))))</f>
      </c>
      <c r="AB13" s="156"/>
      <c r="AC13" s="156"/>
      <c r="AD13" s="156"/>
      <c r="AE13" s="187" t="s">
        <v>7</v>
      </c>
      <c r="AF13" s="187" t="s">
        <v>3</v>
      </c>
      <c r="AG13" s="187" t="s">
        <v>4</v>
      </c>
      <c r="AH13" s="187" t="s">
        <v>5</v>
      </c>
      <c r="AI13" s="187" t="s">
        <v>6</v>
      </c>
      <c r="AJ13" s="187"/>
      <c r="AK13" s="187" t="s">
        <v>7</v>
      </c>
      <c r="AL13" s="187" t="s">
        <v>3</v>
      </c>
      <c r="AM13" s="187" t="s">
        <v>4</v>
      </c>
      <c r="AN13" s="187" t="s">
        <v>5</v>
      </c>
      <c r="AO13" s="187" t="s">
        <v>6</v>
      </c>
      <c r="AP13" s="187" t="s">
        <v>7</v>
      </c>
      <c r="AQ13" s="187" t="s">
        <v>3</v>
      </c>
      <c r="AR13" s="187" t="s">
        <v>4</v>
      </c>
      <c r="AS13" s="187" t="s">
        <v>5</v>
      </c>
      <c r="AT13" s="189"/>
      <c r="AU13" s="156"/>
      <c r="AV13" s="156"/>
    </row>
    <row r="14" spans="1:48" ht="30" customHeight="1">
      <c r="A14" s="186">
        <v>2</v>
      </c>
      <c r="B14" s="80"/>
      <c r="C14" s="81"/>
      <c r="D14" s="81"/>
      <c r="E14" s="82"/>
      <c r="F14" s="80"/>
      <c r="G14" s="81"/>
      <c r="H14" s="83"/>
      <c r="I14" s="84"/>
      <c r="J14" s="81"/>
      <c r="K14" s="83"/>
      <c r="L14" s="83"/>
      <c r="M14" s="85"/>
      <c r="N14" s="83"/>
      <c r="O14" s="83"/>
      <c r="P14" s="81"/>
      <c r="Q14" s="394"/>
      <c r="R14" s="395"/>
      <c r="S14" s="86"/>
      <c r="T14" s="153">
        <f>IF(S14="X",IF(L14="X",($AE$14-2),IF(M14="X",($AF$14-2),IF(N14="X",($AG$14-2),IF(O14="X",($AH$14-2),IF(P14="X",($AI$14-2)))))),IF(S14="",IF(L14="X",$AE$14,IF(M14="X",$AF$14,IF(N14="X",$AG$14,IF(O14="X",$AH$14,IF(P14="X",$AI$14,"")))))))</f>
      </c>
      <c r="U14" s="141">
        <f aca="true" t="shared" si="0" ref="U14:U27">IF(S14="X","HAY QUE AÑADIR UN EMAIL","")</f>
      </c>
      <c r="V14" s="142"/>
      <c r="W14" s="142"/>
      <c r="X14" s="142"/>
      <c r="Y14" s="142"/>
      <c r="Z14" s="143"/>
      <c r="AA14" s="155">
        <f>IF(SUM((IF(V14="X",PRECIOS!$I$21,0)+((IF(W14="X",PRECIOS!$I$22,0)+((IF(X14="X",PRECIOS!$I$23,0)+((IF(Y14="X",PRECIOS!$I$24,0))+((IF(Z14="X",PRECIOS!$I$25,0))))))))))=0,"",(IF(V14="X",PRECIOS!$I$21,0)+((IF(W14="X",PRECIOS!$I$22,0)+((IF(X14="X",PRECIOS!$I$23,0)+((IF(Y14="X",PRECIOS!$I$24,0))+((IF(Z14="X",PRECIOS!$I$25,0))))))))))</f>
      </c>
      <c r="AB14" s="156"/>
      <c r="AC14" s="156"/>
      <c r="AD14" s="156"/>
      <c r="AE14" s="192">
        <v>67</v>
      </c>
      <c r="AF14" s="192">
        <v>75</v>
      </c>
      <c r="AG14" s="89">
        <v>115</v>
      </c>
      <c r="AH14" s="89">
        <v>165</v>
      </c>
      <c r="AI14" s="89">
        <v>790</v>
      </c>
      <c r="AJ14" s="89"/>
      <c r="AK14" s="89">
        <v>41</v>
      </c>
      <c r="AL14" s="89">
        <v>45</v>
      </c>
      <c r="AM14" s="89">
        <v>66</v>
      </c>
      <c r="AN14" s="89">
        <v>93</v>
      </c>
      <c r="AO14" s="89">
        <v>790</v>
      </c>
      <c r="AP14" s="89">
        <v>19</v>
      </c>
      <c r="AQ14" s="89">
        <v>20</v>
      </c>
      <c r="AR14" s="89">
        <v>28</v>
      </c>
      <c r="AS14" s="89">
        <v>45</v>
      </c>
      <c r="AT14" s="189"/>
      <c r="AU14" s="156"/>
      <c r="AV14" s="156"/>
    </row>
    <row r="15" spans="1:48" ht="30" customHeight="1">
      <c r="A15" s="186">
        <v>3</v>
      </c>
      <c r="B15" s="73"/>
      <c r="C15" s="74"/>
      <c r="D15" s="74"/>
      <c r="E15" s="75"/>
      <c r="F15" s="73"/>
      <c r="G15" s="74"/>
      <c r="H15" s="76"/>
      <c r="I15" s="77"/>
      <c r="J15" s="74"/>
      <c r="K15" s="76"/>
      <c r="L15" s="76"/>
      <c r="M15" s="78"/>
      <c r="N15" s="76"/>
      <c r="O15" s="76"/>
      <c r="P15" s="74"/>
      <c r="Q15" s="390"/>
      <c r="R15" s="391"/>
      <c r="S15" s="79"/>
      <c r="T15" s="153">
        <f>IF(S15="X",IF(L15="X",($AE$14-2),IF(M15="X",($AF$14-2),IF(N15="X",($AG$14-2),IF(O15="X",($AH$14-2),IF(P15="X",($AI$14-2)))))),IF(S15="",IF(L15="X",$AE$14,IF(M15="X",$AF$14,IF(N15="X",$AG$14,IF(O15="X",$AH$14,IF(P15="X",$AI$14,"")))))))</f>
      </c>
      <c r="U15" s="141">
        <f t="shared" si="0"/>
      </c>
      <c r="V15" s="142"/>
      <c r="W15" s="142"/>
      <c r="X15" s="142"/>
      <c r="Y15" s="142"/>
      <c r="Z15" s="143"/>
      <c r="AA15" s="155">
        <f>IF(SUM((IF(V15="X",PRECIOS!$I$21,0)+((IF(W15="X",PRECIOS!$I$22,0)+((IF(X15="X",PRECIOS!$I$23,0)+((IF(Y15="X",PRECIOS!$I$24,0))+((IF(Z15="X",PRECIOS!$I$25,0))))))))))=0,"",(IF(V15="X",PRECIOS!$I$21,0)+((IF(W15="X",PRECIOS!$I$22,0)+((IF(X15="X",PRECIOS!$I$23,0)+((IF(Y15="X",PRECIOS!$I$24,0))+((IF(Z15="X",PRECIOS!$I$25,0))))))))))</f>
      </c>
      <c r="AB15" s="156"/>
      <c r="AC15" s="156"/>
      <c r="AD15" s="156"/>
      <c r="AE15" s="189"/>
      <c r="AF15" s="189"/>
      <c r="AG15" s="189"/>
      <c r="AH15" s="189"/>
      <c r="AI15" s="189"/>
      <c r="AJ15" s="189"/>
      <c r="AK15" s="89">
        <v>22</v>
      </c>
      <c r="AL15" s="89">
        <v>25</v>
      </c>
      <c r="AM15" s="89">
        <v>33</v>
      </c>
      <c r="AN15" s="89">
        <v>50</v>
      </c>
      <c r="AO15" s="189"/>
      <c r="AP15" s="89">
        <v>11</v>
      </c>
      <c r="AQ15" s="89">
        <v>12</v>
      </c>
      <c r="AR15" s="89">
        <v>15</v>
      </c>
      <c r="AS15" s="189"/>
      <c r="AT15" s="189"/>
      <c r="AU15" s="156"/>
      <c r="AV15" s="156"/>
    </row>
    <row r="16" spans="1:48" ht="30" customHeight="1">
      <c r="A16" s="186">
        <v>4</v>
      </c>
      <c r="B16" s="80"/>
      <c r="C16" s="81"/>
      <c r="D16" s="81"/>
      <c r="E16" s="82"/>
      <c r="F16" s="80"/>
      <c r="G16" s="87"/>
      <c r="H16" s="83"/>
      <c r="I16" s="84"/>
      <c r="J16" s="81"/>
      <c r="K16" s="83"/>
      <c r="L16" s="83"/>
      <c r="M16" s="85"/>
      <c r="N16" s="83"/>
      <c r="O16" s="83"/>
      <c r="P16" s="81"/>
      <c r="Q16" s="394"/>
      <c r="R16" s="395"/>
      <c r="S16" s="86"/>
      <c r="T16" s="153">
        <f aca="true" t="shared" si="1" ref="T16:T27">IF(S16="X",IF(L16="X",($AE$14-2),IF(M16="X",($AF$14-2),IF(N16="X",($AG$14-2),IF(O16="X",($AH$14-2),IF(P16="X",($AI$14-2)))))),IF(S16="",IF(L16="X",$AE$14,IF(M16="X",$AF$14,IF(N16="X",$AG$14,IF(O16="X",$AH$14,IF(P16="X",$AI$14,"")))))))</f>
      </c>
      <c r="U16" s="141">
        <f t="shared" si="0"/>
      </c>
      <c r="V16" s="142"/>
      <c r="W16" s="142"/>
      <c r="X16" s="142"/>
      <c r="Y16" s="142"/>
      <c r="Z16" s="143"/>
      <c r="AA16" s="155">
        <f>IF(SUM((IF(V16="X",PRECIOS!$I$21,0)+((IF(W16="X",PRECIOS!$I$22,0)+((IF(X16="X",PRECIOS!$I$23,0)+((IF(Y16="X",PRECIOS!$I$24,0))+((IF(Z16="X",PRECIOS!$I$25,0))))))))))=0,"",(IF(V16="X",PRECIOS!$I$21,0)+((IF(W16="X",PRECIOS!$I$22,0)+((IF(X16="X",PRECIOS!$I$23,0)+((IF(Y16="X",PRECIOS!$I$24,0))+((IF(Z16="X",PRECIOS!$I$25,0))))))))))</f>
      </c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</row>
    <row r="17" spans="1:48" ht="30" customHeight="1">
      <c r="A17" s="186">
        <v>5</v>
      </c>
      <c r="B17" s="73"/>
      <c r="C17" s="74"/>
      <c r="D17" s="74"/>
      <c r="E17" s="75"/>
      <c r="F17" s="73"/>
      <c r="G17" s="74"/>
      <c r="H17" s="76"/>
      <c r="I17" s="77"/>
      <c r="J17" s="74"/>
      <c r="K17" s="76"/>
      <c r="L17" s="76"/>
      <c r="M17" s="78"/>
      <c r="N17" s="76"/>
      <c r="O17" s="76"/>
      <c r="P17" s="74"/>
      <c r="Q17" s="390"/>
      <c r="R17" s="391"/>
      <c r="S17" s="79"/>
      <c r="T17" s="153">
        <f t="shared" si="1"/>
      </c>
      <c r="U17" s="141">
        <f t="shared" si="0"/>
      </c>
      <c r="V17" s="140"/>
      <c r="W17" s="140"/>
      <c r="X17" s="140"/>
      <c r="Y17" s="140"/>
      <c r="Z17" s="143"/>
      <c r="AA17" s="155">
        <f>IF(SUM((IF(V17="X",PRECIOS!$I$21,0)+((IF(W17="X",PRECIOS!$I$22,0)+((IF(X17="X",PRECIOS!$I$23,0)+((IF(Y17="X",PRECIOS!$I$24,0))+((IF(Z17="X",PRECIOS!$I$25,0))))))))))=0,"",(IF(V17="X",PRECIOS!$I$21,0)+((IF(W17="X",PRECIOS!$I$22,0)+((IF(X17="X",PRECIOS!$I$23,0)+((IF(Y17="X",PRECIOS!$I$24,0))+((IF(Z17="X",PRECIOS!$I$25,0))))))))))</f>
      </c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</row>
    <row r="18" spans="1:48" ht="30" customHeight="1">
      <c r="A18" s="186">
        <v>6</v>
      </c>
      <c r="B18" s="73"/>
      <c r="C18" s="74"/>
      <c r="D18" s="74"/>
      <c r="E18" s="75"/>
      <c r="F18" s="73"/>
      <c r="G18" s="74"/>
      <c r="H18" s="76"/>
      <c r="I18" s="77"/>
      <c r="J18" s="74"/>
      <c r="K18" s="76"/>
      <c r="L18" s="76"/>
      <c r="M18" s="78"/>
      <c r="N18" s="76"/>
      <c r="O18" s="76"/>
      <c r="P18" s="74"/>
      <c r="Q18" s="390"/>
      <c r="R18" s="391"/>
      <c r="S18" s="79"/>
      <c r="T18" s="153">
        <f t="shared" si="1"/>
      </c>
      <c r="U18" s="141">
        <f t="shared" si="0"/>
      </c>
      <c r="V18" s="140"/>
      <c r="W18" s="140"/>
      <c r="X18" s="140"/>
      <c r="Y18" s="140"/>
      <c r="Z18" s="143"/>
      <c r="AA18" s="155">
        <f>IF(SUM((IF(V18="X",PRECIOS!$I$21,0)+((IF(W18="X",PRECIOS!$I$22,0)+((IF(X18="X",PRECIOS!$I$23,0)+((IF(Y18="X",PRECIOS!$I$24,0))+((IF(Z18="X",PRECIOS!$I$25,0))))))))))=0,"",(IF(V18="X",PRECIOS!$I$21,0)+((IF(W18="X",PRECIOS!$I$22,0)+((IF(X18="X",PRECIOS!$I$23,0)+((IF(Y18="X",PRECIOS!$I$24,0))+((IF(Z18="X",PRECIOS!$I$25,0))))))))))</f>
      </c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</row>
    <row r="19" spans="1:48" ht="30" customHeight="1">
      <c r="A19" s="186">
        <v>7</v>
      </c>
      <c r="B19" s="73"/>
      <c r="C19" s="74"/>
      <c r="D19" s="74"/>
      <c r="E19" s="75"/>
      <c r="F19" s="73"/>
      <c r="G19" s="74"/>
      <c r="H19" s="76"/>
      <c r="I19" s="77"/>
      <c r="J19" s="74"/>
      <c r="K19" s="76"/>
      <c r="L19" s="76"/>
      <c r="M19" s="78"/>
      <c r="N19" s="76"/>
      <c r="O19" s="76"/>
      <c r="P19" s="74"/>
      <c r="Q19" s="390"/>
      <c r="R19" s="391"/>
      <c r="S19" s="79"/>
      <c r="T19" s="153">
        <f t="shared" si="1"/>
      </c>
      <c r="U19" s="141">
        <f t="shared" si="0"/>
      </c>
      <c r="V19" s="140"/>
      <c r="W19" s="140"/>
      <c r="X19" s="140"/>
      <c r="Y19" s="140"/>
      <c r="Z19" s="143"/>
      <c r="AA19" s="155">
        <f>IF(SUM((IF(V19="X",PRECIOS!$I$21,0)+((IF(W19="X",PRECIOS!$I$22,0)+((IF(X19="X",PRECIOS!$I$23,0)+((IF(Y19="X",PRECIOS!$I$24,0))+((IF(Z19="X",PRECIOS!$I$25,0))))))))))=0,"",(IF(V19="X",PRECIOS!$I$21,0)+((IF(W19="X",PRECIOS!$I$22,0)+((IF(X19="X",PRECIOS!$I$23,0)+((IF(Y19="X",PRECIOS!$I$24,0))+((IF(Z19="X",PRECIOS!$I$25,0))))))))))</f>
      </c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</row>
    <row r="20" spans="1:48" ht="30" customHeight="1">
      <c r="A20" s="186">
        <v>8</v>
      </c>
      <c r="B20" s="73"/>
      <c r="C20" s="74"/>
      <c r="D20" s="74"/>
      <c r="E20" s="75"/>
      <c r="F20" s="73"/>
      <c r="G20" s="74"/>
      <c r="H20" s="76"/>
      <c r="I20" s="77"/>
      <c r="J20" s="74"/>
      <c r="K20" s="76"/>
      <c r="L20" s="76"/>
      <c r="M20" s="78"/>
      <c r="N20" s="76"/>
      <c r="O20" s="76"/>
      <c r="P20" s="74"/>
      <c r="Q20" s="390"/>
      <c r="R20" s="391"/>
      <c r="S20" s="79"/>
      <c r="T20" s="153">
        <f t="shared" si="1"/>
      </c>
      <c r="U20" s="141">
        <f t="shared" si="0"/>
      </c>
      <c r="V20" s="140"/>
      <c r="W20" s="140"/>
      <c r="X20" s="140"/>
      <c r="Y20" s="140"/>
      <c r="Z20" s="143"/>
      <c r="AA20" s="155">
        <f>IF(SUM((IF(V20="X",PRECIOS!$I$21,0)+((IF(W20="X",PRECIOS!$I$22,0)+((IF(X20="X",PRECIOS!$I$23,0)+((IF(Y20="X",PRECIOS!$I$24,0))+((IF(Z20="X",PRECIOS!$I$25,0))))))))))=0,"",(IF(V20="X",PRECIOS!$I$21,0)+((IF(W20="X",PRECIOS!$I$22,0)+((IF(X20="X",PRECIOS!$I$23,0)+((IF(Y20="X",PRECIOS!$I$24,0))+((IF(Z20="X",PRECIOS!$I$25,0))))))))))</f>
      </c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</row>
    <row r="21" spans="1:48" ht="30" customHeight="1">
      <c r="A21" s="186">
        <v>9</v>
      </c>
      <c r="B21" s="73"/>
      <c r="C21" s="74"/>
      <c r="D21" s="74"/>
      <c r="E21" s="75"/>
      <c r="F21" s="73"/>
      <c r="G21" s="74"/>
      <c r="H21" s="76"/>
      <c r="I21" s="77"/>
      <c r="J21" s="74"/>
      <c r="K21" s="76"/>
      <c r="L21" s="76"/>
      <c r="M21" s="78"/>
      <c r="N21" s="76"/>
      <c r="O21" s="76"/>
      <c r="P21" s="74"/>
      <c r="Q21" s="390"/>
      <c r="R21" s="391"/>
      <c r="S21" s="79"/>
      <c r="T21" s="153">
        <f t="shared" si="1"/>
      </c>
      <c r="U21" s="141">
        <f t="shared" si="0"/>
      </c>
      <c r="V21" s="140"/>
      <c r="W21" s="140"/>
      <c r="X21" s="140"/>
      <c r="Y21" s="140"/>
      <c r="Z21" s="143"/>
      <c r="AA21" s="155">
        <f>IF(SUM((IF(V21="X",PRECIOS!$I$21,0)+((IF(W21="X",PRECIOS!$I$22,0)+((IF(X21="X",PRECIOS!$I$23,0)+((IF(Y21="X",PRECIOS!$I$24,0))+((IF(Z21="X",PRECIOS!$I$25,0))))))))))=0,"",(IF(V21="X",PRECIOS!$I$21,0)+((IF(W21="X",PRECIOS!$I$22,0)+((IF(X21="X",PRECIOS!$I$23,0)+((IF(Y21="X",PRECIOS!$I$24,0))+((IF(Z21="X",PRECIOS!$I$25,0))))))))))</f>
      </c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</row>
    <row r="22" spans="1:48" ht="30" customHeight="1">
      <c r="A22" s="186">
        <v>10</v>
      </c>
      <c r="B22" s="73"/>
      <c r="C22" s="74"/>
      <c r="D22" s="74"/>
      <c r="E22" s="75"/>
      <c r="F22" s="73"/>
      <c r="G22" s="74"/>
      <c r="H22" s="76"/>
      <c r="I22" s="77"/>
      <c r="J22" s="74"/>
      <c r="K22" s="76"/>
      <c r="L22" s="76"/>
      <c r="M22" s="78"/>
      <c r="N22" s="76"/>
      <c r="O22" s="76"/>
      <c r="P22" s="74"/>
      <c r="Q22" s="390"/>
      <c r="R22" s="391"/>
      <c r="S22" s="79"/>
      <c r="T22" s="153">
        <f t="shared" si="1"/>
      </c>
      <c r="U22" s="141">
        <f t="shared" si="0"/>
      </c>
      <c r="V22" s="140"/>
      <c r="W22" s="140"/>
      <c r="X22" s="140"/>
      <c r="Y22" s="140"/>
      <c r="Z22" s="143"/>
      <c r="AA22" s="155">
        <f>IF(SUM((IF(V22="X",PRECIOS!$I$21,0)+((IF(W22="X",PRECIOS!$I$22,0)+((IF(X22="X",PRECIOS!$I$23,0)+((IF(Y22="X",PRECIOS!$I$24,0))+((IF(Z22="X",PRECIOS!$I$25,0))))))))))=0,"",(IF(V22="X",PRECIOS!$I$21,0)+((IF(W22="X",PRECIOS!$I$22,0)+((IF(X22="X",PRECIOS!$I$23,0)+((IF(Y22="X",PRECIOS!$I$24,0))+((IF(Z22="X",PRECIOS!$I$25,0))))))))))</f>
      </c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</row>
    <row r="23" spans="1:48" ht="30" customHeight="1">
      <c r="A23" s="186">
        <v>11</v>
      </c>
      <c r="B23" s="73"/>
      <c r="C23" s="74"/>
      <c r="D23" s="74"/>
      <c r="E23" s="75"/>
      <c r="F23" s="73"/>
      <c r="G23" s="74"/>
      <c r="H23" s="76"/>
      <c r="I23" s="77"/>
      <c r="J23" s="74"/>
      <c r="K23" s="76"/>
      <c r="L23" s="76"/>
      <c r="M23" s="78"/>
      <c r="N23" s="76"/>
      <c r="O23" s="76"/>
      <c r="P23" s="74"/>
      <c r="Q23" s="390"/>
      <c r="R23" s="391"/>
      <c r="S23" s="79"/>
      <c r="T23" s="153">
        <f t="shared" si="1"/>
      </c>
      <c r="U23" s="141">
        <f t="shared" si="0"/>
      </c>
      <c r="V23" s="140"/>
      <c r="W23" s="140"/>
      <c r="X23" s="140"/>
      <c r="Y23" s="140"/>
      <c r="Z23" s="143"/>
      <c r="AA23" s="155">
        <f>IF(SUM((IF(V23="X",PRECIOS!$I$21,0)+((IF(W23="X",PRECIOS!$I$22,0)+((IF(X23="X",PRECIOS!$I$23,0)+((IF(Y23="X",PRECIOS!$I$24,0))+((IF(Z23="X",PRECIOS!$I$25,0))))))))))=0,"",(IF(V23="X",PRECIOS!$I$21,0)+((IF(W23="X",PRECIOS!$I$22,0)+((IF(X23="X",PRECIOS!$I$23,0)+((IF(Y23="X",PRECIOS!$I$24,0))+((IF(Z23="X",PRECIOS!$I$25,0))))))))))</f>
      </c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</row>
    <row r="24" spans="1:48" ht="30" customHeight="1">
      <c r="A24" s="186">
        <v>12</v>
      </c>
      <c r="B24" s="73"/>
      <c r="C24" s="74"/>
      <c r="D24" s="74"/>
      <c r="E24" s="75"/>
      <c r="F24" s="73"/>
      <c r="G24" s="74"/>
      <c r="H24" s="76"/>
      <c r="I24" s="77"/>
      <c r="J24" s="74"/>
      <c r="K24" s="76"/>
      <c r="L24" s="76"/>
      <c r="M24" s="78"/>
      <c r="N24" s="76"/>
      <c r="O24" s="76"/>
      <c r="P24" s="74"/>
      <c r="Q24" s="390"/>
      <c r="R24" s="391"/>
      <c r="S24" s="79"/>
      <c r="T24" s="153">
        <f t="shared" si="1"/>
      </c>
      <c r="U24" s="141">
        <f t="shared" si="0"/>
      </c>
      <c r="V24" s="140"/>
      <c r="W24" s="140"/>
      <c r="X24" s="140"/>
      <c r="Y24" s="140"/>
      <c r="Z24" s="143"/>
      <c r="AA24" s="155">
        <f>IF(SUM((IF(V24="X",PRECIOS!$I$21,0)+((IF(W24="X",PRECIOS!$I$22,0)+((IF(X24="X",PRECIOS!$I$23,0)+((IF(Y24="X",PRECIOS!$I$24,0))+((IF(Z24="X",PRECIOS!$I$25,0))))))))))=0,"",(IF(V24="X",PRECIOS!$I$21,0)+((IF(W24="X",PRECIOS!$I$22,0)+((IF(X24="X",PRECIOS!$I$23,0)+((IF(Y24="X",PRECIOS!$I$24,0))+((IF(Z24="X",PRECIOS!$I$25,0))))))))))</f>
      </c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</row>
    <row r="25" spans="1:48" ht="30" customHeight="1">
      <c r="A25" s="186">
        <v>13</v>
      </c>
      <c r="B25" s="73"/>
      <c r="C25" s="74"/>
      <c r="D25" s="74"/>
      <c r="E25" s="75"/>
      <c r="F25" s="73"/>
      <c r="G25" s="74"/>
      <c r="H25" s="76"/>
      <c r="I25" s="77"/>
      <c r="J25" s="74"/>
      <c r="K25" s="76"/>
      <c r="L25" s="76"/>
      <c r="M25" s="78"/>
      <c r="N25" s="76"/>
      <c r="O25" s="76"/>
      <c r="P25" s="74"/>
      <c r="Q25" s="390"/>
      <c r="R25" s="391"/>
      <c r="S25" s="79"/>
      <c r="T25" s="153">
        <f t="shared" si="1"/>
      </c>
      <c r="U25" s="141">
        <f t="shared" si="0"/>
      </c>
      <c r="V25" s="140"/>
      <c r="W25" s="140"/>
      <c r="X25" s="140"/>
      <c r="Y25" s="140"/>
      <c r="Z25" s="143"/>
      <c r="AA25" s="155">
        <f>IF(SUM((IF(V25="X",PRECIOS!$I$21,0)+((IF(W25="X",PRECIOS!$I$22,0)+((IF(X25="X",PRECIOS!$I$23,0)+((IF(Y25="X",PRECIOS!$I$24,0))+((IF(Z25="X",PRECIOS!$I$25,0))))))))))=0,"",(IF(V25="X",PRECIOS!$I$21,0)+((IF(W25="X",PRECIOS!$I$22,0)+((IF(X25="X",PRECIOS!$I$23,0)+((IF(Y25="X",PRECIOS!$I$24,0))+((IF(Z25="X",PRECIOS!$I$25,0))))))))))</f>
      </c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/>
    </row>
    <row r="26" spans="1:48" ht="30" customHeight="1">
      <c r="A26" s="186">
        <v>14</v>
      </c>
      <c r="B26" s="73"/>
      <c r="C26" s="74"/>
      <c r="D26" s="74"/>
      <c r="E26" s="75"/>
      <c r="F26" s="73"/>
      <c r="G26" s="74"/>
      <c r="H26" s="76"/>
      <c r="I26" s="77"/>
      <c r="J26" s="74"/>
      <c r="K26" s="76"/>
      <c r="L26" s="76"/>
      <c r="M26" s="78"/>
      <c r="N26" s="76"/>
      <c r="O26" s="76"/>
      <c r="P26" s="74"/>
      <c r="Q26" s="390"/>
      <c r="R26" s="391"/>
      <c r="S26" s="79"/>
      <c r="T26" s="153">
        <f t="shared" si="1"/>
      </c>
      <c r="U26" s="141">
        <f t="shared" si="0"/>
      </c>
      <c r="V26" s="140"/>
      <c r="W26" s="140"/>
      <c r="X26" s="140"/>
      <c r="Y26" s="140"/>
      <c r="Z26" s="143"/>
      <c r="AA26" s="155">
        <f>IF(SUM((IF(V26="X",PRECIOS!$I$21,0)+((IF(W26="X",PRECIOS!$I$22,0)+((IF(X26="X",PRECIOS!$I$23,0)+((IF(Y26="X",PRECIOS!$I$24,0))+((IF(Z26="X",PRECIOS!$I$25,0))))))))))=0,"",(IF(V26="X",PRECIOS!$I$21,0)+((IF(W26="X",PRECIOS!$I$22,0)+((IF(X26="X",PRECIOS!$I$23,0)+((IF(Y26="X",PRECIOS!$I$24,0))+((IF(Z26="X",PRECIOS!$I$25,0))))))))))</f>
      </c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</row>
    <row r="27" spans="1:48" ht="30" customHeight="1">
      <c r="A27" s="186">
        <v>15</v>
      </c>
      <c r="B27" s="73"/>
      <c r="C27" s="74"/>
      <c r="D27" s="74"/>
      <c r="E27" s="75"/>
      <c r="F27" s="73"/>
      <c r="G27" s="74"/>
      <c r="H27" s="76"/>
      <c r="I27" s="77"/>
      <c r="J27" s="74"/>
      <c r="K27" s="76"/>
      <c r="L27" s="76"/>
      <c r="M27" s="78"/>
      <c r="N27" s="76"/>
      <c r="O27" s="76"/>
      <c r="P27" s="74"/>
      <c r="Q27" s="390"/>
      <c r="R27" s="391"/>
      <c r="S27" s="79"/>
      <c r="T27" s="153">
        <f t="shared" si="1"/>
      </c>
      <c r="U27" s="141">
        <f t="shared" si="0"/>
      </c>
      <c r="V27" s="140"/>
      <c r="W27" s="140"/>
      <c r="X27" s="140"/>
      <c r="Y27" s="140"/>
      <c r="Z27" s="143"/>
      <c r="AA27" s="155">
        <f>IF(SUM((IF(V27="X",PRECIOS!$I$21,0)+((IF(W27="X",PRECIOS!$I$22,0)+((IF(X27="X",PRECIOS!$I$23,0)+((IF(Y27="X",PRECIOS!$I$24,0))+((IF(Z27="X",PRECIOS!$I$25,0))))))))))=0,"",(IF(V27="X",PRECIOS!$I$21,0)+((IF(W27="X",PRECIOS!$I$22,0)+((IF(X27="X",PRECIOS!$I$23,0)+((IF(Y27="X",PRECIOS!$I$24,0))+((IF(Z27="X",PRECIOS!$I$25,0))))))))))</f>
      </c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</row>
    <row r="28" spans="1:20" ht="30.75" customHeight="1" thickBot="1">
      <c r="A28" s="144"/>
      <c r="B28" s="144"/>
      <c r="C28" s="144"/>
      <c r="D28" s="144"/>
      <c r="E28" s="144"/>
      <c r="F28" s="144"/>
      <c r="G28" s="144"/>
      <c r="H28" s="144"/>
      <c r="I28" s="144"/>
      <c r="J28" s="144"/>
      <c r="K28" s="339" t="s">
        <v>39</v>
      </c>
      <c r="L28" s="339"/>
      <c r="M28" s="339"/>
      <c r="N28" s="339"/>
      <c r="O28" s="339"/>
      <c r="P28" s="339"/>
      <c r="Q28" s="339"/>
      <c r="R28" s="339"/>
      <c r="S28" s="340"/>
      <c r="T28" s="154">
        <f>IF((SUM(T13:T27)+SUM(AA13:AA27))=0,"",(SUM(T13:T27)+SUM(AA13:AA27)))</f>
      </c>
    </row>
    <row r="29" ht="28.5" customHeight="1"/>
    <row r="30" ht="18">
      <c r="M30" s="145"/>
    </row>
    <row r="31" ht="27" customHeight="1">
      <c r="U31" s="183" t="s">
        <v>12</v>
      </c>
    </row>
    <row r="32" ht="15.75">
      <c r="U32" s="183" t="s">
        <v>14</v>
      </c>
    </row>
  </sheetData>
  <sheetProtection password="C016" sheet="1"/>
  <mergeCells count="25">
    <mergeCell ref="A1:C1"/>
    <mergeCell ref="C5:D5"/>
    <mergeCell ref="J5:N5"/>
    <mergeCell ref="O5:R5"/>
    <mergeCell ref="T5:AA9"/>
    <mergeCell ref="C7:D7"/>
    <mergeCell ref="C8:D8"/>
    <mergeCell ref="C12:D12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K28:S28"/>
  </mergeCells>
  <printOptions/>
  <pageMargins left="0.35" right="0.75" top="1" bottom="1" header="0.5118055555555555" footer="0"/>
  <pageSetup fitToHeight="1" fitToWidth="1" horizontalDpi="300" verticalDpi="300" orientation="landscape" paperSize="9" scale="42" r:id="rId4"/>
  <headerFooter alignWithMargins="0">
    <oddFooter>&amp;L&amp;F / &amp;A&amp;R&amp;D</oddFooter>
  </headerFooter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AV32"/>
  <sheetViews>
    <sheetView zoomScale="40" zoomScaleNormal="40" zoomScalePageLayoutView="0" workbookViewId="0" topLeftCell="A1">
      <selection activeCell="S26" sqref="S26"/>
    </sheetView>
  </sheetViews>
  <sheetFormatPr defaultColWidth="11.421875" defaultRowHeight="12.75"/>
  <cols>
    <col min="1" max="1" width="5.421875" style="114" customWidth="1"/>
    <col min="2" max="2" width="19.140625" style="115" customWidth="1"/>
    <col min="3" max="3" width="22.140625" style="114" customWidth="1"/>
    <col min="4" max="4" width="24.7109375" style="114" customWidth="1"/>
    <col min="5" max="5" width="21.8515625" style="114" customWidth="1"/>
    <col min="6" max="6" width="17.28125" style="114" customWidth="1"/>
    <col min="7" max="8" width="5.140625" style="115" customWidth="1"/>
    <col min="9" max="9" width="24.00390625" style="116" customWidth="1"/>
    <col min="10" max="10" width="9.57421875" style="115" customWidth="1"/>
    <col min="11" max="11" width="18.7109375" style="114" customWidth="1"/>
    <col min="12" max="12" width="2.8515625" style="114" customWidth="1"/>
    <col min="13" max="14" width="3.00390625" style="114" customWidth="1"/>
    <col min="15" max="15" width="3.00390625" style="117" customWidth="1"/>
    <col min="16" max="17" width="3.00390625" style="114" customWidth="1"/>
    <col min="18" max="18" width="7.140625" style="114" customWidth="1"/>
    <col min="19" max="19" width="21.8515625" style="114" customWidth="1"/>
    <col min="20" max="20" width="17.28125" style="114" customWidth="1"/>
    <col min="21" max="21" width="57.7109375" style="114" bestFit="1" customWidth="1"/>
    <col min="22" max="22" width="3.7109375" style="114" customWidth="1"/>
    <col min="23" max="23" width="3.28125" style="114" customWidth="1"/>
    <col min="24" max="24" width="3.421875" style="114" customWidth="1"/>
    <col min="25" max="26" width="3.00390625" style="114" customWidth="1"/>
    <col min="27" max="27" width="11.7109375" style="114" bestFit="1" customWidth="1"/>
    <col min="28" max="16384" width="11.421875" style="114" customWidth="1"/>
  </cols>
  <sheetData>
    <row r="1" spans="1:48" ht="66.75" customHeight="1">
      <c r="A1" s="351" t="s">
        <v>40</v>
      </c>
      <c r="B1" s="352"/>
      <c r="C1" s="353"/>
      <c r="D1" s="156"/>
      <c r="E1" s="156"/>
      <c r="F1" s="157"/>
      <c r="G1" s="158"/>
      <c r="H1" s="158"/>
      <c r="I1" s="159"/>
      <c r="J1" s="158"/>
      <c r="K1" s="156"/>
      <c r="L1" s="156"/>
      <c r="M1" s="156"/>
      <c r="N1" s="156"/>
      <c r="O1" s="160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</row>
    <row r="2" spans="1:48" ht="15" customHeight="1">
      <c r="A2" s="161" t="s">
        <v>34</v>
      </c>
      <c r="B2" s="162"/>
      <c r="C2" s="163"/>
      <c r="D2" s="156"/>
      <c r="E2" s="156"/>
      <c r="F2" s="164"/>
      <c r="G2" s="158"/>
      <c r="H2" s="158"/>
      <c r="I2" s="159"/>
      <c r="J2" s="158"/>
      <c r="K2" s="156"/>
      <c r="L2" s="156"/>
      <c r="M2" s="156"/>
      <c r="N2" s="156"/>
      <c r="O2" s="160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</row>
    <row r="3" spans="1:48" ht="14.25">
      <c r="A3" s="165" t="s">
        <v>35</v>
      </c>
      <c r="B3" s="166"/>
      <c r="C3" s="122"/>
      <c r="E3" s="114" t="s">
        <v>41</v>
      </c>
      <c r="F3" s="120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</row>
    <row r="4" spans="1:48" s="125" customFormat="1" ht="15" thickBot="1">
      <c r="A4" s="165" t="s">
        <v>36</v>
      </c>
      <c r="B4" s="195"/>
      <c r="C4" s="196"/>
      <c r="E4" s="114" t="s">
        <v>13</v>
      </c>
      <c r="F4" s="120"/>
      <c r="G4" s="126"/>
      <c r="H4" s="126"/>
      <c r="I4" s="191"/>
      <c r="J4" s="126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68"/>
      <c r="AS4" s="168"/>
      <c r="AT4" s="168"/>
      <c r="AU4" s="168"/>
      <c r="AV4" s="168"/>
    </row>
    <row r="5" spans="1:48" s="136" customFormat="1" ht="21.75" customHeight="1" thickBot="1">
      <c r="A5" s="197" t="s">
        <v>15</v>
      </c>
      <c r="B5" s="198"/>
      <c r="C5" s="354"/>
      <c r="D5" s="354"/>
      <c r="E5" s="214"/>
      <c r="F5" s="172" t="s">
        <v>42</v>
      </c>
      <c r="G5" s="215"/>
      <c r="H5" s="215"/>
      <c r="I5" s="214"/>
      <c r="J5" s="355" t="s">
        <v>16</v>
      </c>
      <c r="K5" s="356"/>
      <c r="L5" s="356"/>
      <c r="M5" s="356"/>
      <c r="N5" s="357"/>
      <c r="O5" s="358" t="s">
        <v>18</v>
      </c>
      <c r="P5" s="359"/>
      <c r="Q5" s="359"/>
      <c r="R5" s="360"/>
      <c r="S5" s="131"/>
      <c r="T5" s="381" t="s">
        <v>50</v>
      </c>
      <c r="U5" s="382"/>
      <c r="V5" s="382"/>
      <c r="W5" s="382"/>
      <c r="X5" s="382"/>
      <c r="Y5" s="382"/>
      <c r="Z5" s="382"/>
      <c r="AA5" s="383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179"/>
      <c r="AQ5" s="179"/>
      <c r="AR5" s="179"/>
      <c r="AS5" s="179"/>
      <c r="AT5" s="179"/>
      <c r="AU5" s="179"/>
      <c r="AV5" s="179"/>
    </row>
    <row r="6" spans="1:48" ht="15.75" customHeight="1" thickBot="1">
      <c r="A6" s="169" t="s">
        <v>37</v>
      </c>
      <c r="B6" s="170"/>
      <c r="C6" s="45"/>
      <c r="D6" s="127"/>
      <c r="E6" s="208"/>
      <c r="F6" s="177" t="s">
        <v>46</v>
      </c>
      <c r="G6" s="121"/>
      <c r="H6" s="121"/>
      <c r="I6" s="213"/>
      <c r="J6" s="121"/>
      <c r="K6" s="208"/>
      <c r="L6" s="208"/>
      <c r="M6" s="208"/>
      <c r="N6" s="208"/>
      <c r="O6" s="136"/>
      <c r="P6" s="208"/>
      <c r="Q6" s="208"/>
      <c r="R6" s="208"/>
      <c r="S6" s="208"/>
      <c r="T6" s="384"/>
      <c r="U6" s="385"/>
      <c r="V6" s="385"/>
      <c r="W6" s="385"/>
      <c r="X6" s="385"/>
      <c r="Y6" s="385"/>
      <c r="Z6" s="385"/>
      <c r="AA6" s="38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</row>
    <row r="7" spans="1:48" ht="13.5" customHeight="1" thickBot="1">
      <c r="A7" s="169" t="s">
        <v>45</v>
      </c>
      <c r="B7" s="170"/>
      <c r="C7" s="370"/>
      <c r="D7" s="370"/>
      <c r="E7" s="208"/>
      <c r="F7" s="210"/>
      <c r="G7" s="121"/>
      <c r="H7" s="121"/>
      <c r="I7" s="211"/>
      <c r="J7" s="121"/>
      <c r="K7" s="212"/>
      <c r="L7" s="208"/>
      <c r="M7" s="208"/>
      <c r="N7" s="208"/>
      <c r="O7" s="136"/>
      <c r="P7" s="208"/>
      <c r="Q7" s="136"/>
      <c r="R7" s="208"/>
      <c r="S7" s="208"/>
      <c r="T7" s="384"/>
      <c r="U7" s="385"/>
      <c r="V7" s="385"/>
      <c r="W7" s="385"/>
      <c r="X7" s="385"/>
      <c r="Y7" s="385"/>
      <c r="Z7" s="385"/>
      <c r="AA7" s="38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</row>
    <row r="8" spans="1:48" ht="13.5" customHeight="1" thickBot="1">
      <c r="A8" s="169" t="s">
        <v>43</v>
      </c>
      <c r="B8" s="170"/>
      <c r="C8" s="371"/>
      <c r="D8" s="371"/>
      <c r="E8" s="206" t="s">
        <v>17</v>
      </c>
      <c r="F8" s="18"/>
      <c r="G8" s="121"/>
      <c r="H8" s="121"/>
      <c r="I8" s="213"/>
      <c r="J8" s="121"/>
      <c r="K8" s="208"/>
      <c r="L8" s="212"/>
      <c r="M8" s="208"/>
      <c r="N8" s="208"/>
      <c r="O8" s="136"/>
      <c r="P8" s="208"/>
      <c r="Q8" s="137"/>
      <c r="R8" s="208"/>
      <c r="S8" s="208"/>
      <c r="T8" s="384"/>
      <c r="U8" s="385"/>
      <c r="V8" s="385"/>
      <c r="W8" s="385"/>
      <c r="X8" s="385"/>
      <c r="Y8" s="385"/>
      <c r="Z8" s="385"/>
      <c r="AA8" s="38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</row>
    <row r="9" spans="1:48" ht="15" thickBot="1">
      <c r="A9" s="169" t="s">
        <v>19</v>
      </c>
      <c r="B9" s="170"/>
      <c r="C9" s="46"/>
      <c r="D9" s="127"/>
      <c r="E9" s="208"/>
      <c r="F9" s="208"/>
      <c r="G9" s="121"/>
      <c r="H9" s="121"/>
      <c r="I9" s="213"/>
      <c r="J9" s="121"/>
      <c r="K9" s="208"/>
      <c r="L9" s="208"/>
      <c r="M9" s="208"/>
      <c r="N9" s="208"/>
      <c r="O9" s="136"/>
      <c r="P9" s="208"/>
      <c r="Q9" s="208"/>
      <c r="R9" s="208"/>
      <c r="S9" s="208"/>
      <c r="T9" s="387"/>
      <c r="U9" s="388"/>
      <c r="V9" s="388"/>
      <c r="W9" s="388"/>
      <c r="X9" s="388"/>
      <c r="Y9" s="388"/>
      <c r="Z9" s="388"/>
      <c r="AA9" s="389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</row>
    <row r="10" spans="1:48" ht="15" thickBot="1">
      <c r="A10" s="175" t="s">
        <v>44</v>
      </c>
      <c r="B10" s="176"/>
      <c r="C10" s="47"/>
      <c r="D10" s="132"/>
      <c r="E10" s="180" t="s">
        <v>20</v>
      </c>
      <c r="F10" s="19"/>
      <c r="K10" s="135" t="s">
        <v>47</v>
      </c>
      <c r="L10" s="135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</row>
    <row r="11" spans="1:48" ht="15.75">
      <c r="A11" s="183" t="s">
        <v>30</v>
      </c>
      <c r="B11" s="184"/>
      <c r="C11" s="47"/>
      <c r="D11" s="132"/>
      <c r="V11" s="139" t="s">
        <v>21</v>
      </c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</row>
    <row r="12" spans="1:48" s="139" customFormat="1" ht="57" customHeight="1">
      <c r="A12" s="146"/>
      <c r="B12" s="147" t="s">
        <v>22</v>
      </c>
      <c r="C12" s="341" t="s">
        <v>23</v>
      </c>
      <c r="D12" s="341"/>
      <c r="E12" s="147" t="s">
        <v>24</v>
      </c>
      <c r="F12" s="148" t="s">
        <v>48</v>
      </c>
      <c r="G12" s="147" t="s">
        <v>25</v>
      </c>
      <c r="H12" s="147" t="s">
        <v>26</v>
      </c>
      <c r="I12" s="149" t="s">
        <v>27</v>
      </c>
      <c r="J12" s="147" t="s">
        <v>28</v>
      </c>
      <c r="K12" s="147" t="s">
        <v>43</v>
      </c>
      <c r="L12" s="147" t="s">
        <v>7</v>
      </c>
      <c r="M12" s="147" t="s">
        <v>3</v>
      </c>
      <c r="N12" s="147" t="s">
        <v>4</v>
      </c>
      <c r="O12" s="147" t="s">
        <v>5</v>
      </c>
      <c r="P12" s="147" t="s">
        <v>6</v>
      </c>
      <c r="Q12" s="342" t="s">
        <v>49</v>
      </c>
      <c r="R12" s="344"/>
      <c r="S12" s="150" t="s">
        <v>38</v>
      </c>
      <c r="T12" s="151" t="s">
        <v>29</v>
      </c>
      <c r="U12" s="151" t="s">
        <v>30</v>
      </c>
      <c r="V12" s="151">
        <v>1</v>
      </c>
      <c r="W12" s="151">
        <v>2</v>
      </c>
      <c r="X12" s="151">
        <v>3</v>
      </c>
      <c r="Y12" s="151">
        <v>4</v>
      </c>
      <c r="Z12" s="151">
        <v>5</v>
      </c>
      <c r="AA12" s="152" t="s">
        <v>29</v>
      </c>
      <c r="AB12" s="185"/>
      <c r="AC12" s="185"/>
      <c r="AD12" s="185"/>
      <c r="AE12" s="187" t="s">
        <v>0</v>
      </c>
      <c r="AF12" s="187" t="s">
        <v>0</v>
      </c>
      <c r="AG12" s="187" t="s">
        <v>0</v>
      </c>
      <c r="AH12" s="187" t="s">
        <v>0</v>
      </c>
      <c r="AI12" s="187" t="s">
        <v>0</v>
      </c>
      <c r="AJ12" s="187"/>
      <c r="AK12" s="187" t="s">
        <v>1</v>
      </c>
      <c r="AL12" s="187" t="s">
        <v>1</v>
      </c>
      <c r="AM12" s="187" t="s">
        <v>1</v>
      </c>
      <c r="AN12" s="187" t="s">
        <v>1</v>
      </c>
      <c r="AO12" s="187" t="s">
        <v>1</v>
      </c>
      <c r="AP12" s="187" t="s">
        <v>2</v>
      </c>
      <c r="AQ12" s="187" t="s">
        <v>2</v>
      </c>
      <c r="AR12" s="187" t="s">
        <v>2</v>
      </c>
      <c r="AS12" s="187" t="s">
        <v>2</v>
      </c>
      <c r="AT12" s="190"/>
      <c r="AU12" s="185"/>
      <c r="AV12" s="185"/>
    </row>
    <row r="13" spans="1:48" ht="30" customHeight="1">
      <c r="A13" s="186">
        <v>1</v>
      </c>
      <c r="B13" s="73"/>
      <c r="C13" s="74"/>
      <c r="D13" s="74"/>
      <c r="E13" s="75"/>
      <c r="F13" s="73"/>
      <c r="G13" s="74"/>
      <c r="H13" s="76"/>
      <c r="I13" s="77"/>
      <c r="J13" s="74"/>
      <c r="K13" s="76"/>
      <c r="L13" s="76"/>
      <c r="M13" s="78"/>
      <c r="N13" s="76"/>
      <c r="O13" s="76"/>
      <c r="P13" s="74"/>
      <c r="Q13" s="392" t="s">
        <v>31</v>
      </c>
      <c r="R13" s="393"/>
      <c r="S13" s="79"/>
      <c r="T13" s="153">
        <f>IF(S13="X",IF(L13="X",($AE$14-2),IF(M13="X",($AF$14-2),IF(N13="X",($AG$14-2),IF(O13="X",($AH$14-2),IF(P13="X",($AI$14-2)))))),IF(S13="",IF(L13="X",$AE$14,IF(M13="X",$AF$14,IF(N13="X",$AG$14,IF(O13="X",$AH$14,IF(P13="X",$AI$14,"")))))))</f>
      </c>
      <c r="U13" s="141">
        <f>IF(S13="X","HAY QUE AÑADIR UN EMAIL","")</f>
      </c>
      <c r="V13" s="140"/>
      <c r="W13" s="140"/>
      <c r="X13" s="140"/>
      <c r="Y13" s="142"/>
      <c r="Z13" s="143"/>
      <c r="AA13" s="155">
        <f>IF(SUM((IF(V13="X",PRECIOS!$I$21,0)+((IF(W13="X",PRECIOS!$I$22,0)+((IF(X13="X",PRECIOS!$I$23,0)+((IF(Y13="X",PRECIOS!$I$24,0))+((IF(Z13="X",PRECIOS!$I$25,0))))))))))=0,"",(IF(V13="X",PRECIOS!$I$21,0)+((IF(W13="X",PRECIOS!$I$22,0)+((IF(X13="X",PRECIOS!$I$23,0)+((IF(Y13="X",PRECIOS!$I$24,0))+((IF(Z13="X",PRECIOS!$I$25,0))))))))))</f>
      </c>
      <c r="AB13" s="156"/>
      <c r="AC13" s="156"/>
      <c r="AD13" s="156"/>
      <c r="AE13" s="187" t="s">
        <v>7</v>
      </c>
      <c r="AF13" s="187" t="s">
        <v>3</v>
      </c>
      <c r="AG13" s="187" t="s">
        <v>4</v>
      </c>
      <c r="AH13" s="187" t="s">
        <v>5</v>
      </c>
      <c r="AI13" s="187" t="s">
        <v>6</v>
      </c>
      <c r="AJ13" s="187"/>
      <c r="AK13" s="187" t="s">
        <v>7</v>
      </c>
      <c r="AL13" s="187" t="s">
        <v>3</v>
      </c>
      <c r="AM13" s="187" t="s">
        <v>4</v>
      </c>
      <c r="AN13" s="187" t="s">
        <v>5</v>
      </c>
      <c r="AO13" s="187" t="s">
        <v>6</v>
      </c>
      <c r="AP13" s="187" t="s">
        <v>7</v>
      </c>
      <c r="AQ13" s="187" t="s">
        <v>3</v>
      </c>
      <c r="AR13" s="187" t="s">
        <v>4</v>
      </c>
      <c r="AS13" s="187" t="s">
        <v>5</v>
      </c>
      <c r="AT13" s="189"/>
      <c r="AU13" s="156"/>
      <c r="AV13" s="156"/>
    </row>
    <row r="14" spans="1:48" ht="30" customHeight="1">
      <c r="A14" s="186">
        <v>2</v>
      </c>
      <c r="B14" s="80"/>
      <c r="C14" s="81"/>
      <c r="D14" s="81"/>
      <c r="E14" s="82"/>
      <c r="F14" s="80"/>
      <c r="G14" s="81"/>
      <c r="H14" s="83"/>
      <c r="I14" s="84"/>
      <c r="J14" s="81"/>
      <c r="K14" s="83"/>
      <c r="L14" s="83"/>
      <c r="M14" s="85"/>
      <c r="N14" s="83"/>
      <c r="O14" s="83"/>
      <c r="P14" s="81"/>
      <c r="Q14" s="394"/>
      <c r="R14" s="395"/>
      <c r="S14" s="86"/>
      <c r="T14" s="153">
        <f>IF(S14="X",IF(L14="X",($AE$14-2),IF(M14="X",($AF$14-2),IF(N14="X",($AG$14-2),IF(O14="X",($AH$14-2),IF(P14="X",($AI$14-2)))))),IF(S14="",IF(L14="X",$AE$14,IF(M14="X",$AF$14,IF(N14="X",$AG$14,IF(O14="X",$AH$14,IF(P14="X",$AI$14,"")))))))</f>
      </c>
      <c r="U14" s="141">
        <f aca="true" t="shared" si="0" ref="U14:U27">IF(S14="X","HAY QUE AÑADIR UN EMAIL","")</f>
      </c>
      <c r="V14" s="142"/>
      <c r="W14" s="142"/>
      <c r="X14" s="142"/>
      <c r="Y14" s="142"/>
      <c r="Z14" s="143"/>
      <c r="AA14" s="155">
        <f>IF(SUM((IF(V14="X",PRECIOS!$I$21,0)+((IF(W14="X",PRECIOS!$I$22,0)+((IF(X14="X",PRECIOS!$I$23,0)+((IF(Y14="X",PRECIOS!$I$24,0))+((IF(Z14="X",PRECIOS!$I$25,0))))))))))=0,"",(IF(V14="X",PRECIOS!$I$21,0)+((IF(W14="X",PRECIOS!$I$22,0)+((IF(X14="X",PRECIOS!$I$23,0)+((IF(Y14="X",PRECIOS!$I$24,0))+((IF(Z14="X",PRECIOS!$I$25,0))))))))))</f>
      </c>
      <c r="AB14" s="156"/>
      <c r="AC14" s="156"/>
      <c r="AD14" s="156"/>
      <c r="AE14" s="192">
        <v>67</v>
      </c>
      <c r="AF14" s="192">
        <v>75</v>
      </c>
      <c r="AG14" s="89">
        <v>115</v>
      </c>
      <c r="AH14" s="89">
        <v>165</v>
      </c>
      <c r="AI14" s="89">
        <v>790</v>
      </c>
      <c r="AJ14" s="89"/>
      <c r="AK14" s="89">
        <v>41</v>
      </c>
      <c r="AL14" s="89">
        <v>45</v>
      </c>
      <c r="AM14" s="89">
        <v>66</v>
      </c>
      <c r="AN14" s="89">
        <v>93</v>
      </c>
      <c r="AO14" s="89">
        <v>790</v>
      </c>
      <c r="AP14" s="89">
        <v>19</v>
      </c>
      <c r="AQ14" s="89">
        <v>20</v>
      </c>
      <c r="AR14" s="89">
        <v>28</v>
      </c>
      <c r="AS14" s="89">
        <v>45</v>
      </c>
      <c r="AT14" s="189"/>
      <c r="AU14" s="156"/>
      <c r="AV14" s="156"/>
    </row>
    <row r="15" spans="1:48" ht="30" customHeight="1">
      <c r="A15" s="186">
        <v>3</v>
      </c>
      <c r="B15" s="73"/>
      <c r="C15" s="74"/>
      <c r="D15" s="74"/>
      <c r="E15" s="75"/>
      <c r="F15" s="73"/>
      <c r="G15" s="74"/>
      <c r="H15" s="76"/>
      <c r="I15" s="77"/>
      <c r="J15" s="74"/>
      <c r="K15" s="76"/>
      <c r="L15" s="76"/>
      <c r="M15" s="78"/>
      <c r="N15" s="76"/>
      <c r="O15" s="76"/>
      <c r="P15" s="74"/>
      <c r="Q15" s="390"/>
      <c r="R15" s="391"/>
      <c r="S15" s="79"/>
      <c r="T15" s="153">
        <f>IF(S15="X",IF(L15="X",($AE$14-2),IF(M15="X",($AF$14-2),IF(N15="X",($AG$14-2),IF(O15="X",($AH$14-2),IF(P15="X",($AI$14-2)))))),IF(S15="",IF(L15="X",$AE$14,IF(M15="X",$AF$14,IF(N15="X",$AG$14,IF(O15="X",$AH$14,IF(P15="X",$AI$14,"")))))))</f>
      </c>
      <c r="U15" s="141">
        <f t="shared" si="0"/>
      </c>
      <c r="V15" s="142"/>
      <c r="W15" s="142"/>
      <c r="X15" s="142"/>
      <c r="Y15" s="142"/>
      <c r="Z15" s="143"/>
      <c r="AA15" s="155">
        <f>IF(SUM((IF(V15="X",PRECIOS!$I$21,0)+((IF(W15="X",PRECIOS!$I$22,0)+((IF(X15="X",PRECIOS!$I$23,0)+((IF(Y15="X",PRECIOS!$I$24,0))+((IF(Z15="X",PRECIOS!$I$25,0))))))))))=0,"",(IF(V15="X",PRECIOS!$I$21,0)+((IF(W15="X",PRECIOS!$I$22,0)+((IF(X15="X",PRECIOS!$I$23,0)+((IF(Y15="X",PRECIOS!$I$24,0))+((IF(Z15="X",PRECIOS!$I$25,0))))))))))</f>
      </c>
      <c r="AB15" s="156"/>
      <c r="AC15" s="156"/>
      <c r="AD15" s="156"/>
      <c r="AE15" s="189"/>
      <c r="AF15" s="189"/>
      <c r="AG15" s="189"/>
      <c r="AH15" s="189"/>
      <c r="AI15" s="189"/>
      <c r="AJ15" s="189"/>
      <c r="AK15" s="89">
        <v>22</v>
      </c>
      <c r="AL15" s="89">
        <v>25</v>
      </c>
      <c r="AM15" s="89">
        <v>33</v>
      </c>
      <c r="AN15" s="89">
        <v>50</v>
      </c>
      <c r="AO15" s="189"/>
      <c r="AP15" s="89">
        <v>11</v>
      </c>
      <c r="AQ15" s="89">
        <v>12</v>
      </c>
      <c r="AR15" s="89">
        <v>15</v>
      </c>
      <c r="AS15" s="189"/>
      <c r="AT15" s="189"/>
      <c r="AU15" s="156"/>
      <c r="AV15" s="156"/>
    </row>
    <row r="16" spans="1:48" ht="30" customHeight="1">
      <c r="A16" s="186">
        <v>4</v>
      </c>
      <c r="B16" s="80"/>
      <c r="C16" s="81"/>
      <c r="D16" s="81"/>
      <c r="E16" s="82"/>
      <c r="F16" s="80"/>
      <c r="G16" s="87"/>
      <c r="H16" s="83"/>
      <c r="I16" s="84"/>
      <c r="J16" s="81"/>
      <c r="K16" s="83"/>
      <c r="L16" s="83"/>
      <c r="M16" s="85"/>
      <c r="N16" s="83"/>
      <c r="O16" s="83"/>
      <c r="P16" s="81"/>
      <c r="Q16" s="394"/>
      <c r="R16" s="395"/>
      <c r="S16" s="86"/>
      <c r="T16" s="153">
        <f aca="true" t="shared" si="1" ref="T16:T27">IF(S16="X",IF(L16="X",($AE$14-2),IF(M16="X",($AF$14-2),IF(N16="X",($AG$14-2),IF(O16="X",($AH$14-2),IF(P16="X",($AI$14-2)))))),IF(S16="",IF(L16="X",$AE$14,IF(M16="X",$AF$14,IF(N16="X",$AG$14,IF(O16="X",$AH$14,IF(P16="X",$AI$14,"")))))))</f>
      </c>
      <c r="U16" s="141">
        <f t="shared" si="0"/>
      </c>
      <c r="V16" s="142"/>
      <c r="W16" s="142"/>
      <c r="X16" s="142"/>
      <c r="Y16" s="142"/>
      <c r="Z16" s="143"/>
      <c r="AA16" s="155">
        <f>IF(SUM((IF(V16="X",PRECIOS!$I$21,0)+((IF(W16="X",PRECIOS!$I$22,0)+((IF(X16="X",PRECIOS!$I$23,0)+((IF(Y16="X",PRECIOS!$I$24,0))+((IF(Z16="X",PRECIOS!$I$25,0))))))))))=0,"",(IF(V16="X",PRECIOS!$I$21,0)+((IF(W16="X",PRECIOS!$I$22,0)+((IF(X16="X",PRECIOS!$I$23,0)+((IF(Y16="X",PRECIOS!$I$24,0))+((IF(Z16="X",PRECIOS!$I$25,0))))))))))</f>
      </c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</row>
    <row r="17" spans="1:48" ht="30" customHeight="1">
      <c r="A17" s="186">
        <v>5</v>
      </c>
      <c r="B17" s="73"/>
      <c r="C17" s="74"/>
      <c r="D17" s="74"/>
      <c r="E17" s="75"/>
      <c r="F17" s="73"/>
      <c r="G17" s="74"/>
      <c r="H17" s="76"/>
      <c r="I17" s="77"/>
      <c r="J17" s="74"/>
      <c r="K17" s="76"/>
      <c r="L17" s="76"/>
      <c r="M17" s="78"/>
      <c r="N17" s="76"/>
      <c r="O17" s="76"/>
      <c r="P17" s="74"/>
      <c r="Q17" s="390"/>
      <c r="R17" s="391"/>
      <c r="S17" s="79"/>
      <c r="T17" s="153">
        <f t="shared" si="1"/>
      </c>
      <c r="U17" s="141">
        <f t="shared" si="0"/>
      </c>
      <c r="V17" s="140"/>
      <c r="W17" s="140"/>
      <c r="X17" s="140"/>
      <c r="Y17" s="140"/>
      <c r="Z17" s="143"/>
      <c r="AA17" s="155">
        <f>IF(SUM((IF(V17="X",PRECIOS!$I$21,0)+((IF(W17="X",PRECIOS!$I$22,0)+((IF(X17="X",PRECIOS!$I$23,0)+((IF(Y17="X",PRECIOS!$I$24,0))+((IF(Z17="X",PRECIOS!$I$25,0))))))))))=0,"",(IF(V17="X",PRECIOS!$I$21,0)+((IF(W17="X",PRECIOS!$I$22,0)+((IF(X17="X",PRECIOS!$I$23,0)+((IF(Y17="X",PRECIOS!$I$24,0))+((IF(Z17="X",PRECIOS!$I$25,0))))))))))</f>
      </c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</row>
    <row r="18" spans="1:48" ht="30" customHeight="1">
      <c r="A18" s="186">
        <v>6</v>
      </c>
      <c r="B18" s="73"/>
      <c r="C18" s="74"/>
      <c r="D18" s="74"/>
      <c r="E18" s="75"/>
      <c r="F18" s="73"/>
      <c r="G18" s="74"/>
      <c r="H18" s="76"/>
      <c r="I18" s="77"/>
      <c r="J18" s="74"/>
      <c r="K18" s="76"/>
      <c r="L18" s="76"/>
      <c r="M18" s="78"/>
      <c r="N18" s="76"/>
      <c r="O18" s="76"/>
      <c r="P18" s="74"/>
      <c r="Q18" s="390"/>
      <c r="R18" s="391"/>
      <c r="S18" s="79"/>
      <c r="T18" s="153">
        <f t="shared" si="1"/>
      </c>
      <c r="U18" s="141">
        <f t="shared" si="0"/>
      </c>
      <c r="V18" s="140"/>
      <c r="W18" s="140"/>
      <c r="X18" s="140"/>
      <c r="Y18" s="140"/>
      <c r="Z18" s="143"/>
      <c r="AA18" s="155">
        <f>IF(SUM((IF(V18="X",PRECIOS!$I$21,0)+((IF(W18="X",PRECIOS!$I$22,0)+((IF(X18="X",PRECIOS!$I$23,0)+((IF(Y18="X",PRECIOS!$I$24,0))+((IF(Z18="X",PRECIOS!$I$25,0))))))))))=0,"",(IF(V18="X",PRECIOS!$I$21,0)+((IF(W18="X",PRECIOS!$I$22,0)+((IF(X18="X",PRECIOS!$I$23,0)+((IF(Y18="X",PRECIOS!$I$24,0))+((IF(Z18="X",PRECIOS!$I$25,0))))))))))</f>
      </c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</row>
    <row r="19" spans="1:48" ht="30" customHeight="1">
      <c r="A19" s="186">
        <v>7</v>
      </c>
      <c r="B19" s="73"/>
      <c r="C19" s="74"/>
      <c r="D19" s="74"/>
      <c r="E19" s="75"/>
      <c r="F19" s="73"/>
      <c r="G19" s="74"/>
      <c r="H19" s="76"/>
      <c r="I19" s="77"/>
      <c r="J19" s="74"/>
      <c r="K19" s="76"/>
      <c r="L19" s="76"/>
      <c r="M19" s="78"/>
      <c r="N19" s="76"/>
      <c r="O19" s="76"/>
      <c r="P19" s="74"/>
      <c r="Q19" s="390"/>
      <c r="R19" s="391"/>
      <c r="S19" s="79"/>
      <c r="T19" s="153">
        <f t="shared" si="1"/>
      </c>
      <c r="U19" s="141">
        <f t="shared" si="0"/>
      </c>
      <c r="V19" s="140"/>
      <c r="W19" s="140"/>
      <c r="X19" s="140"/>
      <c r="Y19" s="140"/>
      <c r="Z19" s="143"/>
      <c r="AA19" s="155">
        <f>IF(SUM((IF(V19="X",PRECIOS!$I$21,0)+((IF(W19="X",PRECIOS!$I$22,0)+((IF(X19="X",PRECIOS!$I$23,0)+((IF(Y19="X",PRECIOS!$I$24,0))+((IF(Z19="X",PRECIOS!$I$25,0))))))))))=0,"",(IF(V19="X",PRECIOS!$I$21,0)+((IF(W19="X",PRECIOS!$I$22,0)+((IF(X19="X",PRECIOS!$I$23,0)+((IF(Y19="X",PRECIOS!$I$24,0))+((IF(Z19="X",PRECIOS!$I$25,0))))))))))</f>
      </c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</row>
    <row r="20" spans="1:48" ht="30" customHeight="1">
      <c r="A20" s="186">
        <v>8</v>
      </c>
      <c r="B20" s="73"/>
      <c r="C20" s="74"/>
      <c r="D20" s="74"/>
      <c r="E20" s="75"/>
      <c r="F20" s="73"/>
      <c r="G20" s="74"/>
      <c r="H20" s="76"/>
      <c r="I20" s="77"/>
      <c r="J20" s="74"/>
      <c r="K20" s="76"/>
      <c r="L20" s="76"/>
      <c r="M20" s="78"/>
      <c r="N20" s="76"/>
      <c r="O20" s="76"/>
      <c r="P20" s="74"/>
      <c r="Q20" s="390"/>
      <c r="R20" s="391"/>
      <c r="S20" s="79"/>
      <c r="T20" s="153">
        <f t="shared" si="1"/>
      </c>
      <c r="U20" s="141">
        <f t="shared" si="0"/>
      </c>
      <c r="V20" s="140"/>
      <c r="W20" s="140"/>
      <c r="X20" s="140"/>
      <c r="Y20" s="140"/>
      <c r="Z20" s="143"/>
      <c r="AA20" s="155">
        <f>IF(SUM((IF(V20="X",PRECIOS!$I$21,0)+((IF(W20="X",PRECIOS!$I$22,0)+((IF(X20="X",PRECIOS!$I$23,0)+((IF(Y20="X",PRECIOS!$I$24,0))+((IF(Z20="X",PRECIOS!$I$25,0))))))))))=0,"",(IF(V20="X",PRECIOS!$I$21,0)+((IF(W20="X",PRECIOS!$I$22,0)+((IF(X20="X",PRECIOS!$I$23,0)+((IF(Y20="X",PRECIOS!$I$24,0))+((IF(Z20="X",PRECIOS!$I$25,0))))))))))</f>
      </c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</row>
    <row r="21" spans="1:48" ht="30" customHeight="1">
      <c r="A21" s="186">
        <v>9</v>
      </c>
      <c r="B21" s="73"/>
      <c r="C21" s="74"/>
      <c r="D21" s="74"/>
      <c r="E21" s="75"/>
      <c r="F21" s="73"/>
      <c r="G21" s="74"/>
      <c r="H21" s="76"/>
      <c r="I21" s="77"/>
      <c r="J21" s="74"/>
      <c r="K21" s="76"/>
      <c r="L21" s="76"/>
      <c r="M21" s="78"/>
      <c r="N21" s="76"/>
      <c r="O21" s="76"/>
      <c r="P21" s="74"/>
      <c r="Q21" s="390"/>
      <c r="R21" s="391"/>
      <c r="S21" s="79"/>
      <c r="T21" s="153">
        <f t="shared" si="1"/>
      </c>
      <c r="U21" s="141">
        <f t="shared" si="0"/>
      </c>
      <c r="V21" s="140"/>
      <c r="W21" s="140"/>
      <c r="X21" s="140"/>
      <c r="Y21" s="140"/>
      <c r="Z21" s="143"/>
      <c r="AA21" s="155">
        <f>IF(SUM((IF(V21="X",PRECIOS!$I$21,0)+((IF(W21="X",PRECIOS!$I$22,0)+((IF(X21="X",PRECIOS!$I$23,0)+((IF(Y21="X",PRECIOS!$I$24,0))+((IF(Z21="X",PRECIOS!$I$25,0))))))))))=0,"",(IF(V21="X",PRECIOS!$I$21,0)+((IF(W21="X",PRECIOS!$I$22,0)+((IF(X21="X",PRECIOS!$I$23,0)+((IF(Y21="X",PRECIOS!$I$24,0))+((IF(Z21="X",PRECIOS!$I$25,0))))))))))</f>
      </c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</row>
    <row r="22" spans="1:48" ht="30" customHeight="1">
      <c r="A22" s="186">
        <v>10</v>
      </c>
      <c r="B22" s="73"/>
      <c r="C22" s="74"/>
      <c r="D22" s="74"/>
      <c r="E22" s="75"/>
      <c r="F22" s="73"/>
      <c r="G22" s="74"/>
      <c r="H22" s="76"/>
      <c r="I22" s="77"/>
      <c r="J22" s="74"/>
      <c r="K22" s="76"/>
      <c r="L22" s="76"/>
      <c r="M22" s="78"/>
      <c r="N22" s="76"/>
      <c r="O22" s="76"/>
      <c r="P22" s="74"/>
      <c r="Q22" s="390"/>
      <c r="R22" s="391"/>
      <c r="S22" s="79"/>
      <c r="T22" s="153">
        <f t="shared" si="1"/>
      </c>
      <c r="U22" s="141">
        <f t="shared" si="0"/>
      </c>
      <c r="V22" s="140"/>
      <c r="W22" s="140"/>
      <c r="X22" s="140"/>
      <c r="Y22" s="140"/>
      <c r="Z22" s="143"/>
      <c r="AA22" s="155">
        <f>IF(SUM((IF(V22="X",PRECIOS!$I$21,0)+((IF(W22="X",PRECIOS!$I$22,0)+((IF(X22="X",PRECIOS!$I$23,0)+((IF(Y22="X",PRECIOS!$I$24,0))+((IF(Z22="X",PRECIOS!$I$25,0))))))))))=0,"",(IF(V22="X",PRECIOS!$I$21,0)+((IF(W22="X",PRECIOS!$I$22,0)+((IF(X22="X",PRECIOS!$I$23,0)+((IF(Y22="X",PRECIOS!$I$24,0))+((IF(Z22="X",PRECIOS!$I$25,0))))))))))</f>
      </c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</row>
    <row r="23" spans="1:48" ht="30" customHeight="1">
      <c r="A23" s="186">
        <v>11</v>
      </c>
      <c r="B23" s="73"/>
      <c r="C23" s="74"/>
      <c r="D23" s="74"/>
      <c r="E23" s="75"/>
      <c r="F23" s="73"/>
      <c r="G23" s="74"/>
      <c r="H23" s="76"/>
      <c r="I23" s="77"/>
      <c r="J23" s="74"/>
      <c r="K23" s="76"/>
      <c r="L23" s="76"/>
      <c r="M23" s="78"/>
      <c r="N23" s="76"/>
      <c r="O23" s="76"/>
      <c r="P23" s="74"/>
      <c r="Q23" s="390"/>
      <c r="R23" s="391"/>
      <c r="S23" s="79"/>
      <c r="T23" s="153">
        <f t="shared" si="1"/>
      </c>
      <c r="U23" s="141">
        <f t="shared" si="0"/>
      </c>
      <c r="V23" s="140"/>
      <c r="W23" s="140"/>
      <c r="X23" s="140"/>
      <c r="Y23" s="140"/>
      <c r="Z23" s="143"/>
      <c r="AA23" s="155">
        <f>IF(SUM((IF(V23="X",PRECIOS!$I$21,0)+((IF(W23="X",PRECIOS!$I$22,0)+((IF(X23="X",PRECIOS!$I$23,0)+((IF(Y23="X",PRECIOS!$I$24,0))+((IF(Z23="X",PRECIOS!$I$25,0))))))))))=0,"",(IF(V23="X",PRECIOS!$I$21,0)+((IF(W23="X",PRECIOS!$I$22,0)+((IF(X23="X",PRECIOS!$I$23,0)+((IF(Y23="X",PRECIOS!$I$24,0))+((IF(Z23="X",PRECIOS!$I$25,0))))))))))</f>
      </c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</row>
    <row r="24" spans="1:48" ht="30" customHeight="1">
      <c r="A24" s="186">
        <v>12</v>
      </c>
      <c r="B24" s="73"/>
      <c r="C24" s="74"/>
      <c r="D24" s="74"/>
      <c r="E24" s="75"/>
      <c r="F24" s="73"/>
      <c r="G24" s="74"/>
      <c r="H24" s="76"/>
      <c r="I24" s="77"/>
      <c r="J24" s="74"/>
      <c r="K24" s="76"/>
      <c r="L24" s="76"/>
      <c r="M24" s="78"/>
      <c r="N24" s="76"/>
      <c r="O24" s="76"/>
      <c r="P24" s="74"/>
      <c r="Q24" s="390"/>
      <c r="R24" s="391"/>
      <c r="S24" s="79"/>
      <c r="T24" s="153">
        <f t="shared" si="1"/>
      </c>
      <c r="U24" s="141">
        <f t="shared" si="0"/>
      </c>
      <c r="V24" s="140"/>
      <c r="W24" s="140"/>
      <c r="X24" s="140"/>
      <c r="Y24" s="140"/>
      <c r="Z24" s="143"/>
      <c r="AA24" s="155">
        <f>IF(SUM((IF(V24="X",PRECIOS!$I$21,0)+((IF(W24="X",PRECIOS!$I$22,0)+((IF(X24="X",PRECIOS!$I$23,0)+((IF(Y24="X",PRECIOS!$I$24,0))+((IF(Z24="X",PRECIOS!$I$25,0))))))))))=0,"",(IF(V24="X",PRECIOS!$I$21,0)+((IF(W24="X",PRECIOS!$I$22,0)+((IF(X24="X",PRECIOS!$I$23,0)+((IF(Y24="X",PRECIOS!$I$24,0))+((IF(Z24="X",PRECIOS!$I$25,0))))))))))</f>
      </c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</row>
    <row r="25" spans="1:48" ht="30" customHeight="1">
      <c r="A25" s="186">
        <v>13</v>
      </c>
      <c r="B25" s="73"/>
      <c r="C25" s="74"/>
      <c r="D25" s="74"/>
      <c r="E25" s="75"/>
      <c r="F25" s="73"/>
      <c r="G25" s="74"/>
      <c r="H25" s="76"/>
      <c r="I25" s="77"/>
      <c r="J25" s="74"/>
      <c r="K25" s="76"/>
      <c r="L25" s="76"/>
      <c r="M25" s="78"/>
      <c r="N25" s="76"/>
      <c r="O25" s="76"/>
      <c r="P25" s="74"/>
      <c r="Q25" s="390"/>
      <c r="R25" s="391"/>
      <c r="S25" s="79"/>
      <c r="T25" s="153">
        <f t="shared" si="1"/>
      </c>
      <c r="U25" s="141">
        <f t="shared" si="0"/>
      </c>
      <c r="V25" s="140"/>
      <c r="W25" s="140"/>
      <c r="X25" s="140"/>
      <c r="Y25" s="140"/>
      <c r="Z25" s="143"/>
      <c r="AA25" s="155">
        <f>IF(SUM((IF(V25="X",PRECIOS!$I$21,0)+((IF(W25="X",PRECIOS!$I$22,0)+((IF(X25="X",PRECIOS!$I$23,0)+((IF(Y25="X",PRECIOS!$I$24,0))+((IF(Z25="X",PRECIOS!$I$25,0))))))))))=0,"",(IF(V25="X",PRECIOS!$I$21,0)+((IF(W25="X",PRECIOS!$I$22,0)+((IF(X25="X",PRECIOS!$I$23,0)+((IF(Y25="X",PRECIOS!$I$24,0))+((IF(Z25="X",PRECIOS!$I$25,0))))))))))</f>
      </c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/>
    </row>
    <row r="26" spans="1:48" ht="30" customHeight="1">
      <c r="A26" s="186">
        <v>14</v>
      </c>
      <c r="B26" s="73"/>
      <c r="C26" s="74"/>
      <c r="D26" s="74"/>
      <c r="E26" s="75"/>
      <c r="F26" s="73"/>
      <c r="G26" s="74"/>
      <c r="H26" s="76"/>
      <c r="I26" s="77"/>
      <c r="J26" s="74"/>
      <c r="K26" s="76"/>
      <c r="L26" s="76"/>
      <c r="M26" s="78"/>
      <c r="N26" s="76"/>
      <c r="O26" s="76"/>
      <c r="P26" s="74"/>
      <c r="Q26" s="390"/>
      <c r="R26" s="391"/>
      <c r="S26" s="79"/>
      <c r="T26" s="153">
        <f t="shared" si="1"/>
      </c>
      <c r="U26" s="141">
        <f t="shared" si="0"/>
      </c>
      <c r="V26" s="140"/>
      <c r="W26" s="140"/>
      <c r="X26" s="140"/>
      <c r="Y26" s="140"/>
      <c r="Z26" s="143"/>
      <c r="AA26" s="155">
        <f>IF(SUM((IF(V26="X",PRECIOS!$I$21,0)+((IF(W26="X",PRECIOS!$I$22,0)+((IF(X26="X",PRECIOS!$I$23,0)+((IF(Y26="X",PRECIOS!$I$24,0))+((IF(Z26="X",PRECIOS!$I$25,0))))))))))=0,"",(IF(V26="X",PRECIOS!$I$21,0)+((IF(W26="X",PRECIOS!$I$22,0)+((IF(X26="X",PRECIOS!$I$23,0)+((IF(Y26="X",PRECIOS!$I$24,0))+((IF(Z26="X",PRECIOS!$I$25,0))))))))))</f>
      </c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</row>
    <row r="27" spans="1:48" ht="30" customHeight="1">
      <c r="A27" s="186">
        <v>15</v>
      </c>
      <c r="B27" s="73"/>
      <c r="C27" s="74"/>
      <c r="D27" s="74"/>
      <c r="E27" s="75"/>
      <c r="F27" s="73"/>
      <c r="G27" s="74"/>
      <c r="H27" s="76"/>
      <c r="I27" s="77"/>
      <c r="J27" s="74"/>
      <c r="K27" s="76"/>
      <c r="L27" s="76"/>
      <c r="M27" s="78"/>
      <c r="N27" s="76"/>
      <c r="O27" s="76"/>
      <c r="P27" s="74"/>
      <c r="Q27" s="390"/>
      <c r="R27" s="391"/>
      <c r="S27" s="79"/>
      <c r="T27" s="153">
        <f t="shared" si="1"/>
      </c>
      <c r="U27" s="141">
        <f t="shared" si="0"/>
      </c>
      <c r="V27" s="140"/>
      <c r="W27" s="140"/>
      <c r="X27" s="140"/>
      <c r="Y27" s="140"/>
      <c r="Z27" s="143"/>
      <c r="AA27" s="155">
        <f>IF(SUM((IF(V27="X",PRECIOS!$I$21,0)+((IF(W27="X",PRECIOS!$I$22,0)+((IF(X27="X",PRECIOS!$I$23,0)+((IF(Y27="X",PRECIOS!$I$24,0))+((IF(Z27="X",PRECIOS!$I$25,0))))))))))=0,"",(IF(V27="X",PRECIOS!$I$21,0)+((IF(W27="X",PRECIOS!$I$22,0)+((IF(X27="X",PRECIOS!$I$23,0)+((IF(Y27="X",PRECIOS!$I$24,0))+((IF(Z27="X",PRECIOS!$I$25,0))))))))))</f>
      </c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</row>
    <row r="28" spans="1:20" ht="30.75" customHeight="1" thickBot="1">
      <c r="A28" s="144"/>
      <c r="B28" s="144"/>
      <c r="C28" s="144"/>
      <c r="D28" s="144"/>
      <c r="E28" s="144"/>
      <c r="F28" s="144"/>
      <c r="G28" s="144"/>
      <c r="H28" s="144"/>
      <c r="I28" s="144"/>
      <c r="J28" s="144"/>
      <c r="K28" s="339" t="s">
        <v>39</v>
      </c>
      <c r="L28" s="339"/>
      <c r="M28" s="339"/>
      <c r="N28" s="339"/>
      <c r="O28" s="339"/>
      <c r="P28" s="339"/>
      <c r="Q28" s="339"/>
      <c r="R28" s="339"/>
      <c r="S28" s="340"/>
      <c r="T28" s="154">
        <f>IF((SUM(T13:T27)+SUM(AA13:AA27))=0,"",(SUM(T13:T27)+SUM(AA13:AA27)))</f>
      </c>
    </row>
    <row r="29" ht="28.5" customHeight="1"/>
    <row r="30" ht="18">
      <c r="M30" s="145"/>
    </row>
    <row r="31" ht="27" customHeight="1">
      <c r="U31" s="183" t="s">
        <v>12</v>
      </c>
    </row>
    <row r="32" ht="15.75">
      <c r="U32" s="183" t="s">
        <v>14</v>
      </c>
    </row>
  </sheetData>
  <sheetProtection password="C016" sheet="1"/>
  <mergeCells count="25">
    <mergeCell ref="A1:C1"/>
    <mergeCell ref="C5:D5"/>
    <mergeCell ref="J5:N5"/>
    <mergeCell ref="O5:R5"/>
    <mergeCell ref="T5:AA9"/>
    <mergeCell ref="C7:D7"/>
    <mergeCell ref="C8:D8"/>
    <mergeCell ref="C12:D12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K28:S28"/>
  </mergeCells>
  <printOptions/>
  <pageMargins left="0.35" right="0.75" top="1" bottom="1" header="0.5118055555555555" footer="0"/>
  <pageSetup fitToHeight="1" fitToWidth="1" horizontalDpi="300" verticalDpi="300" orientation="landscape" paperSize="9" scale="42" r:id="rId4"/>
  <headerFooter alignWithMargins="0">
    <oddFooter>&amp;L&amp;F / &amp;A&amp;R&amp;D</oddFooter>
  </headerFooter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52">
    <tabColor theme="6" tint="0.39998000860214233"/>
    <pageSetUpPr fitToPage="1"/>
  </sheetPr>
  <dimension ref="A1:AT32"/>
  <sheetViews>
    <sheetView zoomScale="40" zoomScaleNormal="40" zoomScalePageLayoutView="0" workbookViewId="0" topLeftCell="A1">
      <selection activeCell="S13" sqref="S13"/>
    </sheetView>
  </sheetViews>
  <sheetFormatPr defaultColWidth="11.421875" defaultRowHeight="12.75"/>
  <cols>
    <col min="1" max="1" width="5.421875" style="114" customWidth="1"/>
    <col min="2" max="2" width="19.140625" style="115" customWidth="1"/>
    <col min="3" max="3" width="22.140625" style="114" customWidth="1"/>
    <col min="4" max="4" width="24.7109375" style="114" customWidth="1"/>
    <col min="5" max="5" width="21.8515625" style="114" customWidth="1"/>
    <col min="6" max="6" width="17.28125" style="114" customWidth="1"/>
    <col min="7" max="8" width="5.140625" style="115" customWidth="1"/>
    <col min="9" max="9" width="24.00390625" style="116" customWidth="1"/>
    <col min="10" max="10" width="9.57421875" style="115" customWidth="1"/>
    <col min="11" max="11" width="18.7109375" style="114" customWidth="1"/>
    <col min="12" max="12" width="2.8515625" style="114" customWidth="1"/>
    <col min="13" max="14" width="3.00390625" style="114" customWidth="1"/>
    <col min="15" max="15" width="3.00390625" style="117" customWidth="1"/>
    <col min="16" max="17" width="3.00390625" style="114" customWidth="1"/>
    <col min="18" max="18" width="7.140625" style="114" customWidth="1"/>
    <col min="19" max="19" width="21.8515625" style="114" customWidth="1"/>
    <col min="20" max="20" width="17.28125" style="114" customWidth="1"/>
    <col min="21" max="21" width="57.7109375" style="114" bestFit="1" customWidth="1"/>
    <col min="22" max="22" width="3.7109375" style="114" customWidth="1"/>
    <col min="23" max="23" width="3.28125" style="114" customWidth="1"/>
    <col min="24" max="24" width="3.421875" style="114" customWidth="1"/>
    <col min="25" max="25" width="3.00390625" style="114" customWidth="1"/>
    <col min="26" max="26" width="3.00390625" style="114" hidden="1" customWidth="1"/>
    <col min="27" max="27" width="11.7109375" style="114" bestFit="1" customWidth="1"/>
    <col min="28" max="16384" width="11.421875" style="114" customWidth="1"/>
  </cols>
  <sheetData>
    <row r="1" spans="1:46" ht="66.75" customHeight="1">
      <c r="A1" s="351" t="s">
        <v>40</v>
      </c>
      <c r="B1" s="352"/>
      <c r="C1" s="353"/>
      <c r="D1" s="156"/>
      <c r="E1" s="156"/>
      <c r="F1" s="157"/>
      <c r="G1" s="158"/>
      <c r="H1" s="158"/>
      <c r="I1" s="159"/>
      <c r="J1" s="158"/>
      <c r="K1" s="156"/>
      <c r="L1" s="156"/>
      <c r="M1" s="156"/>
      <c r="N1" s="156"/>
      <c r="O1" s="160"/>
      <c r="P1" s="156"/>
      <c r="Q1" s="156"/>
      <c r="R1" s="156"/>
      <c r="S1" s="156"/>
      <c r="T1" s="156"/>
      <c r="U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</row>
    <row r="2" spans="1:46" ht="14.25">
      <c r="A2" s="161" t="s">
        <v>34</v>
      </c>
      <c r="B2" s="118"/>
      <c r="C2" s="119"/>
      <c r="F2" s="120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</row>
    <row r="3" spans="1:46" ht="14.25">
      <c r="A3" s="165" t="s">
        <v>35</v>
      </c>
      <c r="B3" s="121"/>
      <c r="C3" s="122"/>
      <c r="E3" s="114" t="s">
        <v>41</v>
      </c>
      <c r="F3" s="120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</row>
    <row r="4" spans="1:46" s="125" customFormat="1" ht="15" thickBot="1">
      <c r="A4" s="167" t="s">
        <v>36</v>
      </c>
      <c r="B4" s="123"/>
      <c r="C4" s="124"/>
      <c r="E4" s="114" t="s">
        <v>13</v>
      </c>
      <c r="F4" s="120"/>
      <c r="G4" s="126"/>
      <c r="H4" s="126"/>
      <c r="I4" s="191"/>
      <c r="J4" s="126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68"/>
      <c r="AS4" s="168"/>
      <c r="AT4" s="168"/>
    </row>
    <row r="5" spans="1:46" s="128" customFormat="1" ht="21.75" customHeight="1" thickBot="1">
      <c r="A5" s="169" t="s">
        <v>15</v>
      </c>
      <c r="B5" s="127"/>
      <c r="C5" s="413"/>
      <c r="D5" s="414"/>
      <c r="F5" s="129" t="s">
        <v>42</v>
      </c>
      <c r="G5" s="130"/>
      <c r="H5" s="130"/>
      <c r="J5" s="407" t="s">
        <v>16</v>
      </c>
      <c r="K5" s="408"/>
      <c r="L5" s="408"/>
      <c r="M5" s="408"/>
      <c r="N5" s="409"/>
      <c r="O5" s="410" t="s">
        <v>18</v>
      </c>
      <c r="P5" s="411"/>
      <c r="Q5" s="411"/>
      <c r="R5" s="412"/>
      <c r="S5" s="131"/>
      <c r="T5" s="381" t="s">
        <v>50</v>
      </c>
      <c r="U5" s="382"/>
      <c r="V5" s="382"/>
      <c r="W5" s="382"/>
      <c r="X5" s="382"/>
      <c r="Y5" s="382"/>
      <c r="Z5" s="382"/>
      <c r="AA5" s="383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P5" s="171"/>
      <c r="AQ5" s="171"/>
      <c r="AR5" s="171"/>
      <c r="AS5" s="171"/>
      <c r="AT5" s="171"/>
    </row>
    <row r="6" spans="1:46" ht="15.75" customHeight="1" thickBot="1">
      <c r="A6" s="175" t="s">
        <v>37</v>
      </c>
      <c r="B6" s="132"/>
      <c r="C6" s="45"/>
      <c r="D6" s="132"/>
      <c r="F6" s="193" t="s">
        <v>54</v>
      </c>
      <c r="T6" s="384"/>
      <c r="U6" s="385"/>
      <c r="V6" s="385"/>
      <c r="W6" s="385"/>
      <c r="X6" s="385"/>
      <c r="Y6" s="385"/>
      <c r="Z6" s="385"/>
      <c r="AA6" s="38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</row>
    <row r="7" spans="1:46" ht="13.5" customHeight="1" thickBot="1">
      <c r="A7" s="175" t="s">
        <v>45</v>
      </c>
      <c r="B7" s="132"/>
      <c r="C7" s="370"/>
      <c r="D7" s="370"/>
      <c r="F7" s="133"/>
      <c r="I7" s="134"/>
      <c r="K7" s="135"/>
      <c r="Q7" s="136"/>
      <c r="T7" s="384"/>
      <c r="U7" s="385"/>
      <c r="V7" s="385"/>
      <c r="W7" s="385"/>
      <c r="X7" s="385"/>
      <c r="Y7" s="385"/>
      <c r="Z7" s="385"/>
      <c r="AA7" s="38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</row>
    <row r="8" spans="1:46" ht="13.5" customHeight="1" thickBot="1">
      <c r="A8" s="175" t="s">
        <v>43</v>
      </c>
      <c r="B8" s="132"/>
      <c r="C8" s="371"/>
      <c r="D8" s="371"/>
      <c r="E8" s="180" t="s">
        <v>17</v>
      </c>
      <c r="F8" s="18"/>
      <c r="L8" s="135"/>
      <c r="Q8" s="137"/>
      <c r="T8" s="384"/>
      <c r="U8" s="385"/>
      <c r="V8" s="385"/>
      <c r="W8" s="385"/>
      <c r="X8" s="385"/>
      <c r="Y8" s="385"/>
      <c r="Z8" s="385"/>
      <c r="AA8" s="38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</row>
    <row r="9" spans="1:46" ht="15" thickBot="1">
      <c r="A9" s="175" t="s">
        <v>19</v>
      </c>
      <c r="B9" s="132"/>
      <c r="C9" s="46"/>
      <c r="D9" s="132"/>
      <c r="T9" s="387"/>
      <c r="U9" s="388"/>
      <c r="V9" s="388"/>
      <c r="W9" s="388"/>
      <c r="X9" s="388"/>
      <c r="Y9" s="388"/>
      <c r="Z9" s="388"/>
      <c r="AA9" s="389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</row>
    <row r="10" spans="1:46" ht="15" thickBot="1">
      <c r="A10" s="175" t="s">
        <v>44</v>
      </c>
      <c r="B10" s="132"/>
      <c r="C10" s="47"/>
      <c r="D10" s="132"/>
      <c r="E10" s="180" t="s">
        <v>20</v>
      </c>
      <c r="F10" s="19"/>
      <c r="K10" s="178" t="s">
        <v>55</v>
      </c>
      <c r="L10" s="135"/>
      <c r="AB10" s="156"/>
      <c r="AC10" s="156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O10" s="189"/>
      <c r="AP10" s="189"/>
      <c r="AQ10" s="189"/>
      <c r="AR10" s="189"/>
      <c r="AS10" s="189"/>
      <c r="AT10" s="189"/>
    </row>
    <row r="11" spans="1:46" ht="15.75">
      <c r="A11" s="183" t="s">
        <v>30</v>
      </c>
      <c r="B11" s="138"/>
      <c r="C11" s="47"/>
      <c r="D11" s="132"/>
      <c r="V11" s="139" t="s">
        <v>21</v>
      </c>
      <c r="AB11" s="156"/>
      <c r="AC11" s="156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O11" s="189"/>
      <c r="AP11" s="189"/>
      <c r="AQ11" s="189"/>
      <c r="AR11" s="189"/>
      <c r="AS11" s="189"/>
      <c r="AT11" s="189"/>
    </row>
    <row r="12" spans="1:46" s="139" customFormat="1" ht="57" customHeight="1">
      <c r="A12" s="146"/>
      <c r="B12" s="147" t="s">
        <v>22</v>
      </c>
      <c r="C12" s="341" t="s">
        <v>23</v>
      </c>
      <c r="D12" s="341"/>
      <c r="E12" s="147" t="s">
        <v>24</v>
      </c>
      <c r="F12" s="148" t="s">
        <v>48</v>
      </c>
      <c r="G12" s="147" t="s">
        <v>25</v>
      </c>
      <c r="H12" s="147" t="s">
        <v>26</v>
      </c>
      <c r="I12" s="149" t="s">
        <v>27</v>
      </c>
      <c r="J12" s="147" t="s">
        <v>28</v>
      </c>
      <c r="K12" s="147" t="s">
        <v>43</v>
      </c>
      <c r="L12" s="147" t="s">
        <v>7</v>
      </c>
      <c r="M12" s="147" t="s">
        <v>3</v>
      </c>
      <c r="N12" s="147" t="s">
        <v>4</v>
      </c>
      <c r="O12" s="342" t="s">
        <v>49</v>
      </c>
      <c r="P12" s="343"/>
      <c r="Q12" s="343"/>
      <c r="R12" s="344"/>
      <c r="S12" s="150" t="s">
        <v>38</v>
      </c>
      <c r="T12" s="151" t="s">
        <v>29</v>
      </c>
      <c r="U12" s="151" t="s">
        <v>30</v>
      </c>
      <c r="V12" s="151">
        <v>1</v>
      </c>
      <c r="W12" s="151">
        <v>2</v>
      </c>
      <c r="X12" s="151">
        <v>3</v>
      </c>
      <c r="Y12" s="334">
        <v>4</v>
      </c>
      <c r="Z12" s="335"/>
      <c r="AA12" s="152" t="s">
        <v>29</v>
      </c>
      <c r="AB12" s="185"/>
      <c r="AC12" s="185"/>
      <c r="AD12" s="190"/>
      <c r="AE12" s="187" t="s">
        <v>0</v>
      </c>
      <c r="AF12" s="187" t="s">
        <v>0</v>
      </c>
      <c r="AG12" s="187" t="s">
        <v>0</v>
      </c>
      <c r="AH12" s="187" t="s">
        <v>0</v>
      </c>
      <c r="AI12" s="187" t="s">
        <v>0</v>
      </c>
      <c r="AJ12" s="187"/>
      <c r="AK12" s="187" t="s">
        <v>1</v>
      </c>
      <c r="AL12" s="187" t="s">
        <v>1</v>
      </c>
      <c r="AM12" s="187" t="s">
        <v>1</v>
      </c>
      <c r="AN12" s="187" t="s">
        <v>1</v>
      </c>
      <c r="AO12" s="187" t="s">
        <v>1</v>
      </c>
      <c r="AP12" s="187" t="s">
        <v>2</v>
      </c>
      <c r="AQ12" s="187" t="s">
        <v>2</v>
      </c>
      <c r="AR12" s="187" t="s">
        <v>2</v>
      </c>
      <c r="AS12" s="187" t="s">
        <v>2</v>
      </c>
      <c r="AT12" s="190"/>
    </row>
    <row r="13" spans="1:46" ht="30" customHeight="1">
      <c r="A13" s="186">
        <v>1</v>
      </c>
      <c r="B13" s="22"/>
      <c r="C13" s="23"/>
      <c r="D13" s="23"/>
      <c r="E13" s="24"/>
      <c r="F13" s="22"/>
      <c r="G13" s="23"/>
      <c r="H13" s="25"/>
      <c r="I13" s="26"/>
      <c r="J13" s="23"/>
      <c r="K13" s="25"/>
      <c r="L13" s="25"/>
      <c r="M13" s="27"/>
      <c r="N13" s="25"/>
      <c r="O13" s="404" t="s">
        <v>31</v>
      </c>
      <c r="P13" s="405"/>
      <c r="Q13" s="405"/>
      <c r="R13" s="406"/>
      <c r="S13" s="90"/>
      <c r="T13" s="153">
        <f>IF(S13="X",IF(L13="X",($AE$14-2),IF(M13="X",($AF$14-2),IF(N13="X",($AG$14-2),))),IF(S13="",IF(L13="X",$AE$14,IF(M13="X",$AF$14,IF(N13="X",$AG$14,"")))))</f>
      </c>
      <c r="U13" s="141">
        <f>IF(S13="X","HAY QUE AÑADIR UN EMAIL","")</f>
      </c>
      <c r="V13" s="140"/>
      <c r="W13" s="140"/>
      <c r="X13" s="140"/>
      <c r="Y13" s="142"/>
      <c r="Z13" s="142"/>
      <c r="AA13" s="155">
        <f>IF(SUM((IF(V13="X",PRECIOS!$I$21,0)+((IF(W13="X",PRECIOS!$I$22,0)+((IF(X13="X",PRECIOS!$I$23,0)+((IF(Y13="X",PRECIOS!$I$24,0)))))))))=0,"",(IF(V13="X",PRECIOS!$I$21,0)+((IF(W13="X",PRECIOS!$I$22,0)+((IF(X13="X",PRECIOS!$I$23,0)+((IF(Y13="X",PRECIOS!$I$24,0)))))))))</f>
      </c>
      <c r="AB13" s="156"/>
      <c r="AC13" s="156"/>
      <c r="AD13" s="189"/>
      <c r="AE13" s="187" t="s">
        <v>7</v>
      </c>
      <c r="AF13" s="187" t="s">
        <v>3</v>
      </c>
      <c r="AG13" s="187" t="s">
        <v>4</v>
      </c>
      <c r="AH13" s="187" t="s">
        <v>5</v>
      </c>
      <c r="AI13" s="187" t="s">
        <v>6</v>
      </c>
      <c r="AJ13" s="187"/>
      <c r="AK13" s="187" t="s">
        <v>7</v>
      </c>
      <c r="AL13" s="187" t="s">
        <v>3</v>
      </c>
      <c r="AM13" s="187" t="s">
        <v>4</v>
      </c>
      <c r="AN13" s="187" t="s">
        <v>5</v>
      </c>
      <c r="AO13" s="187" t="s">
        <v>6</v>
      </c>
      <c r="AP13" s="187" t="s">
        <v>7</v>
      </c>
      <c r="AQ13" s="187" t="s">
        <v>3</v>
      </c>
      <c r="AR13" s="187" t="s">
        <v>4</v>
      </c>
      <c r="AS13" s="187" t="s">
        <v>5</v>
      </c>
      <c r="AT13" s="189"/>
    </row>
    <row r="14" spans="1:46" ht="30" customHeight="1">
      <c r="A14" s="186">
        <v>2</v>
      </c>
      <c r="B14" s="91"/>
      <c r="C14" s="92"/>
      <c r="D14" s="92"/>
      <c r="E14" s="93"/>
      <c r="F14" s="91"/>
      <c r="G14" s="92"/>
      <c r="H14" s="94"/>
      <c r="I14" s="95"/>
      <c r="J14" s="92"/>
      <c r="K14" s="94"/>
      <c r="L14" s="94"/>
      <c r="M14" s="96"/>
      <c r="N14" s="94"/>
      <c r="O14" s="396"/>
      <c r="P14" s="397"/>
      <c r="Q14" s="397"/>
      <c r="R14" s="398"/>
      <c r="S14" s="97"/>
      <c r="T14" s="153">
        <f aca="true" t="shared" si="0" ref="T14:T27">IF(S14="X",IF(L14="X",($AE$14-2),IF(M14="X",($AF$14-2),IF(N14="X",($AG$14-2),))),IF(S14="",IF(L14="X",$AE$14,IF(M14="X",$AF$14,IF(N14="X",$AG$14,"")))))</f>
      </c>
      <c r="U14" s="141">
        <f aca="true" t="shared" si="1" ref="U14:U27">IF(S14="X","HAY QUE AÑADIR UN EMAIL","")</f>
      </c>
      <c r="V14" s="142"/>
      <c r="W14" s="142"/>
      <c r="X14" s="142"/>
      <c r="Y14" s="142"/>
      <c r="Z14" s="142"/>
      <c r="AA14" s="155">
        <f>IF(SUM((IF(V14="X",PRECIOS!$I$21,0)+((IF(W14="X",PRECIOS!$I$22,0)+((IF(X14="X",PRECIOS!$I$23,0)+((IF(Y14="X",PRECIOS!$I$24,0)))))))))=0,"",(IF(V14="X",PRECIOS!$I$21,0)+((IF(W14="X",PRECIOS!$I$22,0)+((IF(X14="X",PRECIOS!$I$23,0)+((IF(Y14="X",PRECIOS!$I$24,0)))))))))</f>
      </c>
      <c r="AB14" s="156"/>
      <c r="AC14" s="156"/>
      <c r="AD14" s="189"/>
      <c r="AE14" s="192">
        <v>11</v>
      </c>
      <c r="AF14" s="192">
        <v>12</v>
      </c>
      <c r="AG14" s="89">
        <v>15</v>
      </c>
      <c r="AH14" s="89"/>
      <c r="AI14" s="89"/>
      <c r="AJ14" s="89"/>
      <c r="AK14" s="89">
        <v>41</v>
      </c>
      <c r="AL14" s="89">
        <v>45</v>
      </c>
      <c r="AM14" s="89">
        <v>66</v>
      </c>
      <c r="AN14" s="89">
        <v>93</v>
      </c>
      <c r="AO14" s="89">
        <v>790</v>
      </c>
      <c r="AP14" s="89">
        <v>19</v>
      </c>
      <c r="AQ14" s="89">
        <v>20</v>
      </c>
      <c r="AR14" s="89">
        <v>28</v>
      </c>
      <c r="AS14" s="89">
        <v>45</v>
      </c>
      <c r="AT14" s="189"/>
    </row>
    <row r="15" spans="1:46" ht="30" customHeight="1">
      <c r="A15" s="186">
        <v>3</v>
      </c>
      <c r="B15" s="22"/>
      <c r="C15" s="23"/>
      <c r="D15" s="23"/>
      <c r="E15" s="24"/>
      <c r="F15" s="22"/>
      <c r="G15" s="23"/>
      <c r="H15" s="25"/>
      <c r="I15" s="26"/>
      <c r="J15" s="23"/>
      <c r="K15" s="25"/>
      <c r="L15" s="25"/>
      <c r="M15" s="27"/>
      <c r="N15" s="25"/>
      <c r="O15" s="401"/>
      <c r="P15" s="402"/>
      <c r="Q15" s="402"/>
      <c r="R15" s="403"/>
      <c r="S15" s="90"/>
      <c r="T15" s="153">
        <f t="shared" si="0"/>
      </c>
      <c r="U15" s="141">
        <f t="shared" si="1"/>
      </c>
      <c r="V15" s="142"/>
      <c r="W15" s="142"/>
      <c r="X15" s="142"/>
      <c r="Y15" s="142"/>
      <c r="Z15" s="142"/>
      <c r="AA15" s="155">
        <f>IF(SUM((IF(V15="X",PRECIOS!$I$21,0)+((IF(W15="X",PRECIOS!$I$22,0)+((IF(X15="X",PRECIOS!$I$23,0)+((IF(Y15="X",PRECIOS!$I$24,0)))))))))=0,"",(IF(V15="X",PRECIOS!$I$21,0)+((IF(W15="X",PRECIOS!$I$22,0)+((IF(X15="X",PRECIOS!$I$23,0)+((IF(Y15="X",PRECIOS!$I$24,0)))))))))</f>
      </c>
      <c r="AB15" s="156"/>
      <c r="AC15" s="156"/>
      <c r="AD15" s="189"/>
      <c r="AE15" s="189"/>
      <c r="AF15" s="189"/>
      <c r="AG15" s="189"/>
      <c r="AH15" s="189"/>
      <c r="AI15" s="189"/>
      <c r="AJ15" s="189"/>
      <c r="AK15" s="89">
        <v>22</v>
      </c>
      <c r="AL15" s="89">
        <v>25</v>
      </c>
      <c r="AM15" s="89">
        <v>33</v>
      </c>
      <c r="AN15" s="89">
        <v>50</v>
      </c>
      <c r="AO15" s="189"/>
      <c r="AP15" s="89">
        <v>11</v>
      </c>
      <c r="AQ15" s="89">
        <v>12</v>
      </c>
      <c r="AR15" s="89">
        <v>15</v>
      </c>
      <c r="AS15" s="189"/>
      <c r="AT15" s="189"/>
    </row>
    <row r="16" spans="1:46" ht="30" customHeight="1">
      <c r="A16" s="186">
        <v>4</v>
      </c>
      <c r="B16" s="91"/>
      <c r="C16" s="92"/>
      <c r="D16" s="92"/>
      <c r="E16" s="93"/>
      <c r="F16" s="91"/>
      <c r="G16" s="98"/>
      <c r="H16" s="94"/>
      <c r="I16" s="95"/>
      <c r="J16" s="92"/>
      <c r="K16" s="94"/>
      <c r="L16" s="94"/>
      <c r="M16" s="96"/>
      <c r="N16" s="94"/>
      <c r="O16" s="396"/>
      <c r="P16" s="397"/>
      <c r="Q16" s="397"/>
      <c r="R16" s="398"/>
      <c r="S16" s="97"/>
      <c r="T16" s="153">
        <f t="shared" si="0"/>
      </c>
      <c r="U16" s="141">
        <f t="shared" si="1"/>
      </c>
      <c r="V16" s="142"/>
      <c r="W16" s="142"/>
      <c r="X16" s="142"/>
      <c r="Y16" s="142"/>
      <c r="Z16" s="142"/>
      <c r="AA16" s="155">
        <f>IF(SUM((IF(V16="X",PRECIOS!$I$21,0)+((IF(W16="X",PRECIOS!$I$22,0)+((IF(X16="X",PRECIOS!$I$23,0)+((IF(Y16="X",PRECIOS!$I$24,0)))))))))=0,"",(IF(V16="X",PRECIOS!$I$21,0)+((IF(W16="X",PRECIOS!$I$22,0)+((IF(X16="X",PRECIOS!$I$23,0)+((IF(Y16="X",PRECIOS!$I$24,0)))))))))</f>
      </c>
      <c r="AB16" s="156"/>
      <c r="AC16" s="156"/>
      <c r="AD16" s="189"/>
      <c r="AE16" s="189"/>
      <c r="AF16" s="189"/>
      <c r="AG16" s="189"/>
      <c r="AH16" s="189"/>
      <c r="AI16" s="189"/>
      <c r="AJ16" s="189"/>
      <c r="AK16" s="189"/>
      <c r="AL16" s="189"/>
      <c r="AM16" s="189"/>
      <c r="AN16" s="189"/>
      <c r="AO16" s="189"/>
      <c r="AP16" s="189"/>
      <c r="AQ16" s="189"/>
      <c r="AR16" s="189"/>
      <c r="AS16" s="189"/>
      <c r="AT16" s="189"/>
    </row>
    <row r="17" spans="1:46" ht="30" customHeight="1">
      <c r="A17" s="186">
        <v>5</v>
      </c>
      <c r="B17" s="22"/>
      <c r="C17" s="23"/>
      <c r="D17" s="23"/>
      <c r="E17" s="24"/>
      <c r="F17" s="22"/>
      <c r="G17" s="23"/>
      <c r="H17" s="25"/>
      <c r="I17" s="26"/>
      <c r="J17" s="23"/>
      <c r="K17" s="25"/>
      <c r="L17" s="25"/>
      <c r="M17" s="27"/>
      <c r="N17" s="25"/>
      <c r="O17" s="401"/>
      <c r="P17" s="402"/>
      <c r="Q17" s="402"/>
      <c r="R17" s="403"/>
      <c r="S17" s="90"/>
      <c r="T17" s="153">
        <f t="shared" si="0"/>
      </c>
      <c r="U17" s="141">
        <f t="shared" si="1"/>
      </c>
      <c r="V17" s="140"/>
      <c r="W17" s="140"/>
      <c r="X17" s="140"/>
      <c r="Y17" s="140"/>
      <c r="Z17" s="142"/>
      <c r="AA17" s="155">
        <f>IF(SUM((IF(V17="X",PRECIOS!$I$21,0)+((IF(W17="X",PRECIOS!$I$22,0)+((IF(X17="X",PRECIOS!$I$23,0)+((IF(Y17="X",PRECIOS!$I$24,0)))))))))=0,"",(IF(V17="X",PRECIOS!$I$21,0)+((IF(W17="X",PRECIOS!$I$22,0)+((IF(X17="X",PRECIOS!$I$23,0)+((IF(Y17="X",PRECIOS!$I$24,0)))))))))</f>
      </c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</row>
    <row r="18" spans="1:46" ht="30" customHeight="1">
      <c r="A18" s="186">
        <v>6</v>
      </c>
      <c r="B18" s="22"/>
      <c r="C18" s="23"/>
      <c r="D18" s="23"/>
      <c r="E18" s="24"/>
      <c r="F18" s="22"/>
      <c r="G18" s="23"/>
      <c r="H18" s="25"/>
      <c r="I18" s="26"/>
      <c r="J18" s="23"/>
      <c r="K18" s="25"/>
      <c r="L18" s="25"/>
      <c r="M18" s="27"/>
      <c r="N18" s="25"/>
      <c r="O18" s="401"/>
      <c r="P18" s="402"/>
      <c r="Q18" s="402"/>
      <c r="R18" s="403"/>
      <c r="S18" s="90"/>
      <c r="T18" s="153">
        <f t="shared" si="0"/>
      </c>
      <c r="U18" s="141">
        <f t="shared" si="1"/>
      </c>
      <c r="V18" s="140"/>
      <c r="W18" s="140"/>
      <c r="X18" s="140"/>
      <c r="Y18" s="140"/>
      <c r="Z18" s="142"/>
      <c r="AA18" s="155">
        <f>IF(SUM((IF(V18="X",PRECIOS!$I$21,0)+((IF(W18="X",PRECIOS!$I$22,0)+((IF(X18="X",PRECIOS!$I$23,0)+((IF(Y18="X",PRECIOS!$I$24,0)))))))))=0,"",(IF(V18="X",PRECIOS!$I$21,0)+((IF(W18="X",PRECIOS!$I$22,0)+((IF(X18="X",PRECIOS!$I$23,0)+((IF(Y18="X",PRECIOS!$I$24,0)))))))))</f>
      </c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</row>
    <row r="19" spans="1:46" ht="30" customHeight="1">
      <c r="A19" s="186">
        <v>7</v>
      </c>
      <c r="B19" s="22"/>
      <c r="C19" s="23"/>
      <c r="D19" s="23"/>
      <c r="E19" s="24"/>
      <c r="F19" s="22"/>
      <c r="G19" s="23"/>
      <c r="H19" s="25"/>
      <c r="I19" s="26"/>
      <c r="J19" s="23"/>
      <c r="K19" s="25"/>
      <c r="L19" s="25"/>
      <c r="M19" s="27"/>
      <c r="N19" s="25"/>
      <c r="O19" s="401"/>
      <c r="P19" s="402"/>
      <c r="Q19" s="402"/>
      <c r="R19" s="403"/>
      <c r="S19" s="90"/>
      <c r="T19" s="153">
        <f t="shared" si="0"/>
      </c>
      <c r="U19" s="141">
        <f t="shared" si="1"/>
      </c>
      <c r="V19" s="140"/>
      <c r="W19" s="140"/>
      <c r="X19" s="140"/>
      <c r="Y19" s="140"/>
      <c r="Z19" s="142"/>
      <c r="AA19" s="155">
        <f>IF(SUM((IF(V19="X",PRECIOS!$I$21,0)+((IF(W19="X",PRECIOS!$I$22,0)+((IF(X19="X",PRECIOS!$I$23,0)+((IF(Y19="X",PRECIOS!$I$24,0)))))))))=0,"",(IF(V19="X",PRECIOS!$I$21,0)+((IF(W19="X",PRECIOS!$I$22,0)+((IF(X19="X",PRECIOS!$I$23,0)+((IF(Y19="X",PRECIOS!$I$24,0)))))))))</f>
      </c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</row>
    <row r="20" spans="1:27" ht="30" customHeight="1">
      <c r="A20" s="186">
        <v>8</v>
      </c>
      <c r="B20" s="22"/>
      <c r="C20" s="23"/>
      <c r="D20" s="23"/>
      <c r="E20" s="24"/>
      <c r="F20" s="22"/>
      <c r="G20" s="23"/>
      <c r="H20" s="25"/>
      <c r="I20" s="26"/>
      <c r="J20" s="23"/>
      <c r="K20" s="25"/>
      <c r="L20" s="25"/>
      <c r="M20" s="27"/>
      <c r="N20" s="25"/>
      <c r="O20" s="401"/>
      <c r="P20" s="402"/>
      <c r="Q20" s="402"/>
      <c r="R20" s="403"/>
      <c r="S20" s="90"/>
      <c r="T20" s="153">
        <f t="shared" si="0"/>
      </c>
      <c r="U20" s="141">
        <f t="shared" si="1"/>
      </c>
      <c r="V20" s="140"/>
      <c r="W20" s="140"/>
      <c r="X20" s="140"/>
      <c r="Y20" s="140"/>
      <c r="Z20" s="142"/>
      <c r="AA20" s="155">
        <f>IF(SUM((IF(V20="X",PRECIOS!$I$21,0)+((IF(W20="X",PRECIOS!$I$22,0)+((IF(X20="X",PRECIOS!$I$23,0)+((IF(Y20="X",PRECIOS!$I$24,0)))))))))=0,"",(IF(V20="X",PRECIOS!$I$21,0)+((IF(W20="X",PRECIOS!$I$22,0)+((IF(X20="X",PRECIOS!$I$23,0)+((IF(Y20="X",PRECIOS!$I$24,0)))))))))</f>
      </c>
    </row>
    <row r="21" spans="1:27" ht="30" customHeight="1">
      <c r="A21" s="186">
        <v>9</v>
      </c>
      <c r="B21" s="22"/>
      <c r="C21" s="23"/>
      <c r="D21" s="23"/>
      <c r="E21" s="24"/>
      <c r="F21" s="22"/>
      <c r="G21" s="23"/>
      <c r="H21" s="25"/>
      <c r="I21" s="26"/>
      <c r="J21" s="23"/>
      <c r="K21" s="25"/>
      <c r="L21" s="25"/>
      <c r="M21" s="27"/>
      <c r="N21" s="25"/>
      <c r="O21" s="401"/>
      <c r="P21" s="402"/>
      <c r="Q21" s="402"/>
      <c r="R21" s="403"/>
      <c r="S21" s="90"/>
      <c r="T21" s="153">
        <f t="shared" si="0"/>
      </c>
      <c r="U21" s="141">
        <f t="shared" si="1"/>
      </c>
      <c r="V21" s="140"/>
      <c r="W21" s="140"/>
      <c r="X21" s="140"/>
      <c r="Y21" s="140"/>
      <c r="Z21" s="142"/>
      <c r="AA21" s="155">
        <f>IF(SUM((IF(V21="X",PRECIOS!$I$21,0)+((IF(W21="X",PRECIOS!$I$22,0)+((IF(X21="X",PRECIOS!$I$23,0)+((IF(Y21="X",PRECIOS!$I$24,0)))))))))=0,"",(IF(V21="X",PRECIOS!$I$21,0)+((IF(W21="X",PRECIOS!$I$22,0)+((IF(X21="X",PRECIOS!$I$23,0)+((IF(Y21="X",PRECIOS!$I$24,0)))))))))</f>
      </c>
    </row>
    <row r="22" spans="1:27" ht="30" customHeight="1">
      <c r="A22" s="186">
        <v>10</v>
      </c>
      <c r="B22" s="22"/>
      <c r="C22" s="23"/>
      <c r="D22" s="23"/>
      <c r="E22" s="24"/>
      <c r="F22" s="22"/>
      <c r="G22" s="23"/>
      <c r="H22" s="25"/>
      <c r="I22" s="26"/>
      <c r="J22" s="23"/>
      <c r="K22" s="25"/>
      <c r="L22" s="25"/>
      <c r="M22" s="27"/>
      <c r="N22" s="25"/>
      <c r="O22" s="401"/>
      <c r="P22" s="402"/>
      <c r="Q22" s="402"/>
      <c r="R22" s="403"/>
      <c r="S22" s="90"/>
      <c r="T22" s="153">
        <f t="shared" si="0"/>
      </c>
      <c r="U22" s="141">
        <f t="shared" si="1"/>
      </c>
      <c r="V22" s="140"/>
      <c r="W22" s="140"/>
      <c r="X22" s="140"/>
      <c r="Y22" s="140"/>
      <c r="Z22" s="142"/>
      <c r="AA22" s="155">
        <f>IF(SUM((IF(V22="X",PRECIOS!$I$21,0)+((IF(W22="X",PRECIOS!$I$22,0)+((IF(X22="X",PRECIOS!$I$23,0)+((IF(Y22="X",PRECIOS!$I$24,0)))))))))=0,"",(IF(V22="X",PRECIOS!$I$21,0)+((IF(W22="X",PRECIOS!$I$22,0)+((IF(X22="X",PRECIOS!$I$23,0)+((IF(Y22="X",PRECIOS!$I$24,0)))))))))</f>
      </c>
    </row>
    <row r="23" spans="1:27" ht="30" customHeight="1">
      <c r="A23" s="186">
        <v>11</v>
      </c>
      <c r="B23" s="22"/>
      <c r="C23" s="23"/>
      <c r="D23" s="23"/>
      <c r="E23" s="24"/>
      <c r="F23" s="22"/>
      <c r="G23" s="23"/>
      <c r="H23" s="25"/>
      <c r="I23" s="26"/>
      <c r="J23" s="23"/>
      <c r="K23" s="25"/>
      <c r="L23" s="25"/>
      <c r="M23" s="27"/>
      <c r="N23" s="25"/>
      <c r="O23" s="401"/>
      <c r="P23" s="402"/>
      <c r="Q23" s="402"/>
      <c r="R23" s="403"/>
      <c r="S23" s="90"/>
      <c r="T23" s="153">
        <f t="shared" si="0"/>
      </c>
      <c r="U23" s="141">
        <f t="shared" si="1"/>
      </c>
      <c r="V23" s="140"/>
      <c r="W23" s="140"/>
      <c r="X23" s="140"/>
      <c r="Y23" s="140"/>
      <c r="Z23" s="142"/>
      <c r="AA23" s="155">
        <f>IF(SUM((IF(V23="X",PRECIOS!$I$21,0)+((IF(W23="X",PRECIOS!$I$22,0)+((IF(X23="X",PRECIOS!$I$23,0)+((IF(Y23="X",PRECIOS!$I$24,0)))))))))=0,"",(IF(V23="X",PRECIOS!$I$21,0)+((IF(W23="X",PRECIOS!$I$22,0)+((IF(X23="X",PRECIOS!$I$23,0)+((IF(Y23="X",PRECIOS!$I$24,0)))))))))</f>
      </c>
    </row>
    <row r="24" spans="1:27" ht="30" customHeight="1">
      <c r="A24" s="186">
        <v>12</v>
      </c>
      <c r="B24" s="22"/>
      <c r="C24" s="23"/>
      <c r="D24" s="23"/>
      <c r="E24" s="24"/>
      <c r="F24" s="22"/>
      <c r="G24" s="23"/>
      <c r="H24" s="25"/>
      <c r="I24" s="26"/>
      <c r="J24" s="23"/>
      <c r="K24" s="25"/>
      <c r="L24" s="25"/>
      <c r="M24" s="27"/>
      <c r="N24" s="25"/>
      <c r="O24" s="401"/>
      <c r="P24" s="402"/>
      <c r="Q24" s="402"/>
      <c r="R24" s="403"/>
      <c r="S24" s="90"/>
      <c r="T24" s="153">
        <f t="shared" si="0"/>
      </c>
      <c r="U24" s="141">
        <f t="shared" si="1"/>
      </c>
      <c r="V24" s="140"/>
      <c r="W24" s="140"/>
      <c r="X24" s="140"/>
      <c r="Y24" s="140"/>
      <c r="Z24" s="142"/>
      <c r="AA24" s="155">
        <f>IF(SUM((IF(V24="X",PRECIOS!$I$21,0)+((IF(W24="X",PRECIOS!$I$22,0)+((IF(X24="X",PRECIOS!$I$23,0)+((IF(Y24="X",PRECIOS!$I$24,0)))))))))=0,"",(IF(V24="X",PRECIOS!$I$21,0)+((IF(W24="X",PRECIOS!$I$22,0)+((IF(X24="X",PRECIOS!$I$23,0)+((IF(Y24="X",PRECIOS!$I$24,0)))))))))</f>
      </c>
    </row>
    <row r="25" spans="1:27" ht="30" customHeight="1">
      <c r="A25" s="186">
        <v>13</v>
      </c>
      <c r="B25" s="22"/>
      <c r="C25" s="23"/>
      <c r="D25" s="23"/>
      <c r="E25" s="24"/>
      <c r="F25" s="22"/>
      <c r="G25" s="23"/>
      <c r="H25" s="25"/>
      <c r="I25" s="26"/>
      <c r="J25" s="23"/>
      <c r="K25" s="25"/>
      <c r="L25" s="25"/>
      <c r="M25" s="27"/>
      <c r="N25" s="25"/>
      <c r="O25" s="401"/>
      <c r="P25" s="402"/>
      <c r="Q25" s="402"/>
      <c r="R25" s="403"/>
      <c r="S25" s="90"/>
      <c r="T25" s="153">
        <f t="shared" si="0"/>
      </c>
      <c r="U25" s="141">
        <f t="shared" si="1"/>
      </c>
      <c r="V25" s="140"/>
      <c r="W25" s="140"/>
      <c r="X25" s="140"/>
      <c r="Y25" s="140"/>
      <c r="Z25" s="142"/>
      <c r="AA25" s="155">
        <f>IF(SUM((IF(V25="X",PRECIOS!$I$21,0)+((IF(W25="X",PRECIOS!$I$22,0)+((IF(X25="X",PRECIOS!$I$23,0)+((IF(Y25="X",PRECIOS!$I$24,0)))))))))=0,"",(IF(V25="X",PRECIOS!$I$21,0)+((IF(W25="X",PRECIOS!$I$22,0)+((IF(X25="X",PRECIOS!$I$23,0)+((IF(Y25="X",PRECIOS!$I$24,0)))))))))</f>
      </c>
    </row>
    <row r="26" spans="1:27" ht="30" customHeight="1">
      <c r="A26" s="186">
        <v>14</v>
      </c>
      <c r="B26" s="22"/>
      <c r="C26" s="23"/>
      <c r="D26" s="23"/>
      <c r="E26" s="24"/>
      <c r="F26" s="22"/>
      <c r="G26" s="23"/>
      <c r="H26" s="25"/>
      <c r="I26" s="26"/>
      <c r="J26" s="23"/>
      <c r="K26" s="25"/>
      <c r="L26" s="25"/>
      <c r="M26" s="27"/>
      <c r="N26" s="25"/>
      <c r="O26" s="401"/>
      <c r="P26" s="402"/>
      <c r="Q26" s="402"/>
      <c r="R26" s="403"/>
      <c r="S26" s="90"/>
      <c r="T26" s="153">
        <f t="shared" si="0"/>
      </c>
      <c r="U26" s="141">
        <f t="shared" si="1"/>
      </c>
      <c r="V26" s="140"/>
      <c r="W26" s="140"/>
      <c r="X26" s="140"/>
      <c r="Y26" s="140"/>
      <c r="Z26" s="142"/>
      <c r="AA26" s="155">
        <f>IF(SUM((IF(V26="X",PRECIOS!$I$21,0)+((IF(W26="X",PRECIOS!$I$22,0)+((IF(X26="X",PRECIOS!$I$23,0)+((IF(Y26="X",PRECIOS!$I$24,0)))))))))=0,"",(IF(V26="X",PRECIOS!$I$21,0)+((IF(W26="X",PRECIOS!$I$22,0)+((IF(X26="X",PRECIOS!$I$23,0)+((IF(Y26="X",PRECIOS!$I$24,0)))))))))</f>
      </c>
    </row>
    <row r="27" spans="1:27" ht="30" customHeight="1">
      <c r="A27" s="186">
        <v>15</v>
      </c>
      <c r="B27" s="22"/>
      <c r="C27" s="23"/>
      <c r="D27" s="23"/>
      <c r="E27" s="24"/>
      <c r="F27" s="22"/>
      <c r="G27" s="23"/>
      <c r="H27" s="25"/>
      <c r="I27" s="26"/>
      <c r="J27" s="23"/>
      <c r="K27" s="25"/>
      <c r="L27" s="25"/>
      <c r="M27" s="27"/>
      <c r="N27" s="25"/>
      <c r="O27" s="401"/>
      <c r="P27" s="402"/>
      <c r="Q27" s="402"/>
      <c r="R27" s="403"/>
      <c r="S27" s="90"/>
      <c r="T27" s="153">
        <f t="shared" si="0"/>
      </c>
      <c r="U27" s="141">
        <f t="shared" si="1"/>
      </c>
      <c r="V27" s="140"/>
      <c r="W27" s="140"/>
      <c r="X27" s="140"/>
      <c r="Y27" s="140"/>
      <c r="Z27" s="142"/>
      <c r="AA27" s="155">
        <f>IF(SUM((IF(V27="X",PRECIOS!$I$21,0)+((IF(W27="X",PRECIOS!$I$22,0)+((IF(X27="X",PRECIOS!$I$23,0)+((IF(Y27="X",PRECIOS!$I$24,0)))))))))=0,"",(IF(V27="X",PRECIOS!$I$21,0)+((IF(W27="X",PRECIOS!$I$22,0)+((IF(X27="X",PRECIOS!$I$23,0)+((IF(Y27="X",PRECIOS!$I$24,0)))))))))</f>
      </c>
    </row>
    <row r="28" spans="1:20" ht="30.75" customHeight="1" thickBot="1">
      <c r="A28" s="144"/>
      <c r="B28" s="144"/>
      <c r="C28" s="144"/>
      <c r="D28" s="144"/>
      <c r="E28" s="144"/>
      <c r="F28" s="144"/>
      <c r="G28" s="144"/>
      <c r="H28" s="144"/>
      <c r="I28" s="144"/>
      <c r="J28" s="144"/>
      <c r="K28" s="399" t="s">
        <v>39</v>
      </c>
      <c r="L28" s="399"/>
      <c r="M28" s="399"/>
      <c r="N28" s="399"/>
      <c r="O28" s="399"/>
      <c r="P28" s="399"/>
      <c r="Q28" s="399"/>
      <c r="R28" s="399"/>
      <c r="S28" s="400"/>
      <c r="T28" s="154">
        <f>IF((SUM(T13:T27)+SUM(AA13:AA27))=0,"",(SUM(T13:T27)+SUM(AA13:AA27)))</f>
      </c>
    </row>
    <row r="29" ht="28.5" customHeight="1"/>
    <row r="30" ht="18">
      <c r="M30" s="145"/>
    </row>
    <row r="31" ht="27" customHeight="1">
      <c r="U31" s="183" t="s">
        <v>12</v>
      </c>
    </row>
    <row r="32" ht="15.75">
      <c r="U32" s="183" t="s">
        <v>14</v>
      </c>
    </row>
  </sheetData>
  <sheetProtection password="C016" sheet="1" objects="1"/>
  <mergeCells count="26">
    <mergeCell ref="A1:C1"/>
    <mergeCell ref="J5:N5"/>
    <mergeCell ref="O5:R5"/>
    <mergeCell ref="T5:AA9"/>
    <mergeCell ref="C5:D5"/>
    <mergeCell ref="C7:D7"/>
    <mergeCell ref="C8:D8"/>
    <mergeCell ref="C12:D12"/>
    <mergeCell ref="O23:R23"/>
    <mergeCell ref="O24:R24"/>
    <mergeCell ref="O25:R25"/>
    <mergeCell ref="O26:R26"/>
    <mergeCell ref="O27:R27"/>
    <mergeCell ref="O12:R12"/>
    <mergeCell ref="O13:R13"/>
    <mergeCell ref="O14:R14"/>
    <mergeCell ref="O15:R15"/>
    <mergeCell ref="O16:R16"/>
    <mergeCell ref="Y12:Z12"/>
    <mergeCell ref="K28:S28"/>
    <mergeCell ref="O17:R17"/>
    <mergeCell ref="O18:R18"/>
    <mergeCell ref="O19:R19"/>
    <mergeCell ref="O20:R20"/>
    <mergeCell ref="O21:R21"/>
    <mergeCell ref="O22:R22"/>
  </mergeCells>
  <printOptions/>
  <pageMargins left="0.35" right="0.75" top="1" bottom="1" header="0.5118055555555555" footer="0"/>
  <pageSetup fitToHeight="1" fitToWidth="1" horizontalDpi="300" verticalDpi="300" orientation="landscape" paperSize="9" scale="43" r:id="rId4"/>
  <headerFooter alignWithMargins="0">
    <oddFooter>&amp;L&amp;F / &amp;A&amp;R&amp;D</oddFooter>
  </headerFooter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6">
    <tabColor theme="6" tint="0.39998000860214233"/>
    <pageSetUpPr fitToPage="1"/>
  </sheetPr>
  <dimension ref="A1:AW33"/>
  <sheetViews>
    <sheetView zoomScale="40" zoomScaleNormal="40" zoomScalePageLayoutView="0" workbookViewId="0" topLeftCell="A1">
      <selection activeCell="S13" sqref="S13"/>
    </sheetView>
  </sheetViews>
  <sheetFormatPr defaultColWidth="11.421875" defaultRowHeight="12.75"/>
  <cols>
    <col min="1" max="1" width="5.421875" style="0" customWidth="1"/>
    <col min="2" max="2" width="19.140625" style="6" customWidth="1"/>
    <col min="3" max="3" width="22.140625" style="0" customWidth="1"/>
    <col min="4" max="4" width="24.7109375" style="0" customWidth="1"/>
    <col min="5" max="5" width="21.8515625" style="0" customWidth="1"/>
    <col min="6" max="6" width="17.28125" style="0" customWidth="1"/>
    <col min="7" max="8" width="5.140625" style="6" customWidth="1"/>
    <col min="9" max="9" width="24.00390625" style="7" customWidth="1"/>
    <col min="10" max="10" width="9.57421875" style="6" customWidth="1"/>
    <col min="11" max="11" width="18.7109375" style="0" customWidth="1"/>
    <col min="12" max="12" width="2.8515625" style="0" customWidth="1"/>
    <col min="13" max="14" width="3.00390625" style="0" customWidth="1"/>
    <col min="15" max="15" width="3.00390625" style="8" customWidth="1"/>
    <col min="16" max="17" width="3.00390625" style="0" customWidth="1"/>
    <col min="18" max="18" width="7.140625" style="0" customWidth="1"/>
    <col min="19" max="19" width="21.8515625" style="0" customWidth="1"/>
    <col min="20" max="20" width="17.28125" style="0" customWidth="1"/>
    <col min="21" max="21" width="57.7109375" style="0" bestFit="1" customWidth="1"/>
    <col min="22" max="22" width="3.7109375" style="0" customWidth="1"/>
    <col min="23" max="23" width="3.28125" style="0" customWidth="1"/>
    <col min="24" max="24" width="3.421875" style="0" customWidth="1"/>
    <col min="25" max="25" width="3.00390625" style="0" customWidth="1"/>
    <col min="26" max="26" width="3.00390625" style="0" hidden="1" customWidth="1"/>
    <col min="27" max="27" width="11.7109375" style="0" bestFit="1" customWidth="1"/>
  </cols>
  <sheetData>
    <row r="1" spans="1:49" ht="66.75" customHeight="1">
      <c r="A1" s="351" t="s">
        <v>40</v>
      </c>
      <c r="B1" s="352"/>
      <c r="C1" s="353"/>
      <c r="D1" s="156"/>
      <c r="E1" s="156"/>
      <c r="F1" s="157"/>
      <c r="G1" s="158"/>
      <c r="H1" s="158"/>
      <c r="I1" s="159"/>
      <c r="J1" s="158"/>
      <c r="K1" s="156"/>
      <c r="L1" s="156"/>
      <c r="M1" s="156"/>
      <c r="N1" s="156"/>
      <c r="O1" s="160"/>
      <c r="P1" s="156"/>
      <c r="Q1" s="156"/>
      <c r="R1" s="156"/>
      <c r="S1" s="156"/>
      <c r="T1" s="156"/>
      <c r="U1" s="156"/>
      <c r="V1" s="156"/>
      <c r="W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56"/>
    </row>
    <row r="2" spans="1:49" ht="14.25">
      <c r="A2" s="161" t="s">
        <v>34</v>
      </c>
      <c r="B2" s="38"/>
      <c r="C2" s="39"/>
      <c r="F2" s="9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</row>
    <row r="3" spans="1:49" ht="14.25">
      <c r="A3" s="165" t="s">
        <v>35</v>
      </c>
      <c r="B3" s="37"/>
      <c r="C3" s="40"/>
      <c r="E3" t="s">
        <v>41</v>
      </c>
      <c r="F3" s="9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</row>
    <row r="4" spans="1:49" s="11" customFormat="1" ht="15" thickBot="1">
      <c r="A4" s="167" t="s">
        <v>36</v>
      </c>
      <c r="B4" s="41"/>
      <c r="C4" s="42"/>
      <c r="E4" t="s">
        <v>13</v>
      </c>
      <c r="F4" s="9"/>
      <c r="G4" s="12"/>
      <c r="H4" s="12"/>
      <c r="I4" s="13"/>
      <c r="J4" s="12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68"/>
      <c r="AS4" s="168"/>
      <c r="AT4" s="168"/>
      <c r="AU4" s="168"/>
      <c r="AV4" s="168"/>
      <c r="AW4" s="168"/>
    </row>
    <row r="5" spans="1:49" s="14" customFormat="1" ht="21.75" customHeight="1" thickBot="1">
      <c r="A5" s="169" t="s">
        <v>15</v>
      </c>
      <c r="B5" s="44"/>
      <c r="C5" s="413"/>
      <c r="D5" s="414"/>
      <c r="E5" s="171"/>
      <c r="F5" s="172" t="s">
        <v>42</v>
      </c>
      <c r="G5" s="173"/>
      <c r="H5" s="173"/>
      <c r="I5" s="171"/>
      <c r="J5" s="355" t="s">
        <v>16</v>
      </c>
      <c r="K5" s="356"/>
      <c r="L5" s="356"/>
      <c r="M5" s="356"/>
      <c r="N5" s="357"/>
      <c r="O5" s="358" t="s">
        <v>18</v>
      </c>
      <c r="P5" s="359"/>
      <c r="Q5" s="359"/>
      <c r="R5" s="360"/>
      <c r="S5" s="174"/>
      <c r="T5" s="361" t="s">
        <v>50</v>
      </c>
      <c r="U5" s="362"/>
      <c r="V5" s="362"/>
      <c r="W5" s="362"/>
      <c r="X5" s="362"/>
      <c r="Y5" s="362"/>
      <c r="Z5" s="362"/>
      <c r="AA5" s="363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P5" s="171"/>
      <c r="AQ5" s="171"/>
      <c r="AR5" s="171"/>
      <c r="AS5" s="171"/>
      <c r="AT5" s="171"/>
      <c r="AU5" s="171"/>
      <c r="AV5" s="171"/>
      <c r="AW5" s="171"/>
    </row>
    <row r="6" spans="1:49" ht="15.75" customHeight="1" thickBot="1">
      <c r="A6" s="175" t="s">
        <v>37</v>
      </c>
      <c r="B6" s="43"/>
      <c r="C6" s="45"/>
      <c r="D6" s="43"/>
      <c r="E6" s="156"/>
      <c r="F6" s="177" t="s">
        <v>57</v>
      </c>
      <c r="G6" s="158"/>
      <c r="H6" s="158"/>
      <c r="I6" s="159"/>
      <c r="S6" s="156"/>
      <c r="T6" s="364"/>
      <c r="U6" s="365"/>
      <c r="V6" s="365"/>
      <c r="W6" s="365"/>
      <c r="X6" s="365"/>
      <c r="Y6" s="365"/>
      <c r="Z6" s="365"/>
      <c r="AA6" s="36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</row>
    <row r="7" spans="1:49" ht="13.5" customHeight="1" thickBot="1">
      <c r="A7" s="175" t="s">
        <v>45</v>
      </c>
      <c r="B7" s="43"/>
      <c r="C7" s="370"/>
      <c r="D7" s="370"/>
      <c r="F7" s="17"/>
      <c r="I7" s="16"/>
      <c r="K7" s="1"/>
      <c r="Q7" s="15"/>
      <c r="S7" s="156"/>
      <c r="T7" s="364"/>
      <c r="U7" s="365"/>
      <c r="V7" s="365"/>
      <c r="W7" s="365"/>
      <c r="X7" s="365"/>
      <c r="Y7" s="365"/>
      <c r="Z7" s="365"/>
      <c r="AA7" s="36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</row>
    <row r="8" spans="1:49" ht="13.5" customHeight="1" thickBot="1">
      <c r="A8" s="175" t="s">
        <v>43</v>
      </c>
      <c r="B8" s="43"/>
      <c r="C8" s="371"/>
      <c r="D8" s="371"/>
      <c r="E8" s="180" t="s">
        <v>17</v>
      </c>
      <c r="F8" s="18"/>
      <c r="L8" s="1"/>
      <c r="Q8" s="36"/>
      <c r="S8" s="156"/>
      <c r="T8" s="364"/>
      <c r="U8" s="365"/>
      <c r="V8" s="365"/>
      <c r="W8" s="365"/>
      <c r="X8" s="365"/>
      <c r="Y8" s="365"/>
      <c r="Z8" s="365"/>
      <c r="AA8" s="366"/>
      <c r="AC8" s="156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89"/>
      <c r="AT8" s="189"/>
      <c r="AU8" s="189"/>
      <c r="AV8" s="156"/>
      <c r="AW8" s="156"/>
    </row>
    <row r="9" spans="1:49" ht="15" thickBot="1">
      <c r="A9" s="175" t="s">
        <v>19</v>
      </c>
      <c r="B9" s="43"/>
      <c r="C9" s="46"/>
      <c r="D9" s="43"/>
      <c r="S9" s="156"/>
      <c r="T9" s="367"/>
      <c r="U9" s="368"/>
      <c r="V9" s="368"/>
      <c r="W9" s="368"/>
      <c r="X9" s="368"/>
      <c r="Y9" s="368"/>
      <c r="Z9" s="368"/>
      <c r="AA9" s="369"/>
      <c r="AC9" s="156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89"/>
      <c r="AO9" s="189"/>
      <c r="AP9" s="189"/>
      <c r="AQ9" s="189"/>
      <c r="AR9" s="189"/>
      <c r="AS9" s="189"/>
      <c r="AT9" s="189"/>
      <c r="AU9" s="189"/>
      <c r="AV9" s="156"/>
      <c r="AW9" s="156"/>
    </row>
    <row r="10" spans="1:49" ht="15" thickBot="1">
      <c r="A10" s="175" t="s">
        <v>44</v>
      </c>
      <c r="B10" s="43"/>
      <c r="C10" s="47"/>
      <c r="D10" s="43"/>
      <c r="E10" s="180" t="s">
        <v>20</v>
      </c>
      <c r="F10" s="19"/>
      <c r="K10" s="1" t="s">
        <v>56</v>
      </c>
      <c r="L10" s="1"/>
      <c r="AC10" s="156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O10" s="189"/>
      <c r="AP10" s="189"/>
      <c r="AQ10" s="189"/>
      <c r="AR10" s="189"/>
      <c r="AS10" s="189"/>
      <c r="AT10" s="189"/>
      <c r="AU10" s="189"/>
      <c r="AV10" s="156"/>
      <c r="AW10" s="156"/>
    </row>
    <row r="11" spans="1:49" ht="15.75">
      <c r="A11" s="183" t="s">
        <v>30</v>
      </c>
      <c r="B11" s="48"/>
      <c r="C11" s="47"/>
      <c r="D11" s="43"/>
      <c r="V11" s="20" t="s">
        <v>21</v>
      </c>
      <c r="AC11" s="156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O11" s="189"/>
      <c r="AP11" s="189"/>
      <c r="AQ11" s="189"/>
      <c r="AR11" s="189"/>
      <c r="AS11" s="189"/>
      <c r="AT11" s="189"/>
      <c r="AU11" s="189"/>
      <c r="AV11" s="156"/>
      <c r="AW11" s="156"/>
    </row>
    <row r="12" spans="1:49" s="20" customFormat="1" ht="57" customHeight="1">
      <c r="A12" s="146"/>
      <c r="B12" s="147" t="s">
        <v>22</v>
      </c>
      <c r="C12" s="341" t="s">
        <v>23</v>
      </c>
      <c r="D12" s="341"/>
      <c r="E12" s="147" t="s">
        <v>24</v>
      </c>
      <c r="F12" s="148" t="s">
        <v>48</v>
      </c>
      <c r="G12" s="147" t="s">
        <v>25</v>
      </c>
      <c r="H12" s="147" t="s">
        <v>26</v>
      </c>
      <c r="I12" s="149" t="s">
        <v>27</v>
      </c>
      <c r="J12" s="147" t="s">
        <v>28</v>
      </c>
      <c r="K12" s="147" t="s">
        <v>43</v>
      </c>
      <c r="L12" s="147" t="s">
        <v>7</v>
      </c>
      <c r="M12" s="147" t="s">
        <v>3</v>
      </c>
      <c r="N12" s="147" t="s">
        <v>4</v>
      </c>
      <c r="O12" s="147" t="s">
        <v>5</v>
      </c>
      <c r="P12" s="342" t="s">
        <v>49</v>
      </c>
      <c r="Q12" s="343"/>
      <c r="R12" s="344"/>
      <c r="S12" s="150" t="s">
        <v>38</v>
      </c>
      <c r="T12" s="151" t="s">
        <v>29</v>
      </c>
      <c r="U12" s="151" t="s">
        <v>30</v>
      </c>
      <c r="V12" s="151">
        <v>1</v>
      </c>
      <c r="W12" s="151">
        <v>2</v>
      </c>
      <c r="X12" s="151">
        <v>3</v>
      </c>
      <c r="Y12" s="334">
        <v>4</v>
      </c>
      <c r="Z12" s="335"/>
      <c r="AA12" s="152" t="s">
        <v>29</v>
      </c>
      <c r="AC12" s="185"/>
      <c r="AD12" s="190"/>
      <c r="AE12" s="187" t="s">
        <v>0</v>
      </c>
      <c r="AF12" s="187" t="s">
        <v>0</v>
      </c>
      <c r="AG12" s="187" t="s">
        <v>0</v>
      </c>
      <c r="AH12" s="187" t="s">
        <v>0</v>
      </c>
      <c r="AI12" s="187" t="s">
        <v>0</v>
      </c>
      <c r="AJ12" s="187"/>
      <c r="AK12" s="187" t="s">
        <v>1</v>
      </c>
      <c r="AL12" s="187" t="s">
        <v>1</v>
      </c>
      <c r="AM12" s="187" t="s">
        <v>1</v>
      </c>
      <c r="AN12" s="187" t="s">
        <v>1</v>
      </c>
      <c r="AO12" s="187" t="s">
        <v>1</v>
      </c>
      <c r="AP12" s="187" t="s">
        <v>2</v>
      </c>
      <c r="AQ12" s="187" t="s">
        <v>2</v>
      </c>
      <c r="AR12" s="187" t="s">
        <v>2</v>
      </c>
      <c r="AS12" s="187" t="s">
        <v>2</v>
      </c>
      <c r="AT12" s="190"/>
      <c r="AU12" s="190"/>
      <c r="AV12" s="185"/>
      <c r="AW12" s="185"/>
    </row>
    <row r="13" spans="1:49" ht="30" customHeight="1">
      <c r="A13" s="186">
        <v>1</v>
      </c>
      <c r="B13" s="99"/>
      <c r="C13" s="100"/>
      <c r="D13" s="100"/>
      <c r="E13" s="101"/>
      <c r="F13" s="99"/>
      <c r="G13" s="100"/>
      <c r="H13" s="102"/>
      <c r="I13" s="103"/>
      <c r="J13" s="100"/>
      <c r="K13" s="102"/>
      <c r="L13" s="102"/>
      <c r="M13" s="104"/>
      <c r="N13" s="102"/>
      <c r="O13" s="102"/>
      <c r="P13" s="415" t="s">
        <v>31</v>
      </c>
      <c r="Q13" s="416"/>
      <c r="R13" s="417"/>
      <c r="S13" s="105"/>
      <c r="T13" s="153">
        <f>IF(S13="X",IF(L13="X",($AE$14-2),IF(M13="X",($AF$14-2),IF(N13="X",($AG$14-2),IF(O13="X",($AH$14-2),)))),IF(S13="",IF(L13="X",$AE$14,IF(M13="X",$AF$14,IF(N13="X",$AG$14,IF(O13="X",$AH$14,""))))))</f>
      </c>
      <c r="U13" s="235">
        <f>IF(S13="X","HAY QUE AÑADIR UN EMAIL","")</f>
      </c>
      <c r="V13" s="30"/>
      <c r="W13" s="30"/>
      <c r="X13" s="30"/>
      <c r="Y13" s="31"/>
      <c r="Z13" s="29"/>
      <c r="AA13" s="155">
        <f>IF(SUM((IF(V13="X",PRECIOS!$I$21,0)+((IF(W13="X",PRECIOS!$I$22,0)+((IF(X13="X",PRECIOS!$I$23,0)+((IF(Y13="X",PRECIOS!$I$24,0)))))))))=0,"",(IF(V13="X",PRECIOS!$I$21,0)+((IF(W13="X",PRECIOS!$I$22,0)+((IF(X13="X",PRECIOS!$I$23,0)+((IF(Y13="X",PRECIOS!$I$24,0)))))))))</f>
      </c>
      <c r="AC13" s="156"/>
      <c r="AD13" s="189"/>
      <c r="AE13" s="187" t="s">
        <v>7</v>
      </c>
      <c r="AF13" s="187" t="s">
        <v>3</v>
      </c>
      <c r="AG13" s="187" t="s">
        <v>4</v>
      </c>
      <c r="AH13" s="187" t="s">
        <v>5</v>
      </c>
      <c r="AI13" s="187" t="s">
        <v>6</v>
      </c>
      <c r="AJ13" s="187"/>
      <c r="AK13" s="187" t="s">
        <v>7</v>
      </c>
      <c r="AL13" s="187" t="s">
        <v>3</v>
      </c>
      <c r="AM13" s="187" t="s">
        <v>4</v>
      </c>
      <c r="AN13" s="187" t="s">
        <v>5</v>
      </c>
      <c r="AO13" s="187" t="s">
        <v>6</v>
      </c>
      <c r="AP13" s="187" t="s">
        <v>7</v>
      </c>
      <c r="AQ13" s="187" t="s">
        <v>3</v>
      </c>
      <c r="AR13" s="187" t="s">
        <v>4</v>
      </c>
      <c r="AS13" s="187" t="s">
        <v>5</v>
      </c>
      <c r="AT13" s="189"/>
      <c r="AU13" s="189"/>
      <c r="AV13" s="156"/>
      <c r="AW13" s="156"/>
    </row>
    <row r="14" spans="1:49" ht="30" customHeight="1">
      <c r="A14" s="186">
        <v>2</v>
      </c>
      <c r="B14" s="106"/>
      <c r="C14" s="107"/>
      <c r="D14" s="107"/>
      <c r="E14" s="108"/>
      <c r="F14" s="106"/>
      <c r="G14" s="107"/>
      <c r="H14" s="109"/>
      <c r="I14" s="110"/>
      <c r="J14" s="107"/>
      <c r="K14" s="109"/>
      <c r="L14" s="109"/>
      <c r="M14" s="111"/>
      <c r="N14" s="109"/>
      <c r="O14" s="109"/>
      <c r="P14" s="420"/>
      <c r="Q14" s="421"/>
      <c r="R14" s="422"/>
      <c r="S14" s="112"/>
      <c r="T14" s="153">
        <f aca="true" t="shared" si="0" ref="T14:T27">IF(S14="X",IF(L14="X",($AE$14-2),IF(M14="X",($AF$14-2),IF(N14="X",($AG$14-2),IF(O14="X",($AH$14-2),)))),IF(S14="",IF(L14="X",$AE$14,IF(M14="X",$AF$14,IF(N14="X",$AG$14,IF(O14="X",$AH$14,""))))))</f>
      </c>
      <c r="U14" s="235">
        <f aca="true" t="shared" si="1" ref="U14:U27">IF(S14="X","HAY QUE AÑADIR UN EMAIL","")</f>
      </c>
      <c r="V14" s="31"/>
      <c r="W14" s="31"/>
      <c r="X14" s="31"/>
      <c r="Y14" s="31"/>
      <c r="Z14" s="29"/>
      <c r="AA14" s="155">
        <f>IF(SUM((IF(V14="X",PRECIOS!$I$21,0)+((IF(W14="X",PRECIOS!$I$22,0)+((IF(X14="X",PRECIOS!$I$23,0)+((IF(Y14="X",PRECIOS!$I$24,0)))))))))=0,"",(IF(V14="X",PRECIOS!$I$21,0)+((IF(W14="X",PRECIOS!$I$22,0)+((IF(X14="X",PRECIOS!$I$23,0)+((IF(Y14="X",PRECIOS!$I$24,0)))))))))</f>
      </c>
      <c r="AC14" s="156"/>
      <c r="AD14" s="189"/>
      <c r="AE14" s="192">
        <v>22</v>
      </c>
      <c r="AF14" s="192">
        <v>25</v>
      </c>
      <c r="AG14" s="89">
        <v>33</v>
      </c>
      <c r="AH14" s="89">
        <v>50</v>
      </c>
      <c r="AI14" s="89"/>
      <c r="AJ14" s="89"/>
      <c r="AK14" s="89">
        <v>41</v>
      </c>
      <c r="AL14" s="89">
        <v>45</v>
      </c>
      <c r="AM14" s="89">
        <v>66</v>
      </c>
      <c r="AN14" s="89">
        <v>93</v>
      </c>
      <c r="AO14" s="89">
        <v>790</v>
      </c>
      <c r="AP14" s="89">
        <v>19</v>
      </c>
      <c r="AQ14" s="89">
        <v>20</v>
      </c>
      <c r="AR14" s="89">
        <v>28</v>
      </c>
      <c r="AS14" s="89">
        <v>45</v>
      </c>
      <c r="AT14" s="189"/>
      <c r="AU14" s="189"/>
      <c r="AV14" s="156"/>
      <c r="AW14" s="156"/>
    </row>
    <row r="15" spans="1:49" ht="30" customHeight="1">
      <c r="A15" s="186">
        <v>3</v>
      </c>
      <c r="B15" s="99"/>
      <c r="C15" s="100"/>
      <c r="D15" s="100"/>
      <c r="E15" s="101"/>
      <c r="F15" s="99"/>
      <c r="G15" s="100"/>
      <c r="H15" s="102"/>
      <c r="I15" s="103"/>
      <c r="J15" s="100"/>
      <c r="K15" s="102"/>
      <c r="L15" s="102"/>
      <c r="M15" s="104"/>
      <c r="N15" s="102"/>
      <c r="O15" s="102"/>
      <c r="P15" s="415"/>
      <c r="Q15" s="416"/>
      <c r="R15" s="417"/>
      <c r="S15" s="105"/>
      <c r="T15" s="153">
        <f t="shared" si="0"/>
      </c>
      <c r="U15" s="235">
        <f t="shared" si="1"/>
      </c>
      <c r="V15" s="31"/>
      <c r="W15" s="31"/>
      <c r="X15" s="31"/>
      <c r="Y15" s="31"/>
      <c r="Z15" s="29"/>
      <c r="AA15" s="155">
        <f>IF(SUM((IF(V15="X",PRECIOS!$I$21,0)+((IF(W15="X",PRECIOS!$I$22,0)+((IF(X15="X",PRECIOS!$I$23,0)+((IF(Y15="X",PRECIOS!$I$24,0)))))))))=0,"",(IF(V15="X",PRECIOS!$I$21,0)+((IF(W15="X",PRECIOS!$I$22,0)+((IF(X15="X",PRECIOS!$I$23,0)+((IF(Y15="X",PRECIOS!$I$24,0)))))))))</f>
      </c>
      <c r="AC15" s="156"/>
      <c r="AD15" s="189"/>
      <c r="AE15" s="189"/>
      <c r="AF15" s="189"/>
      <c r="AG15" s="189"/>
      <c r="AH15" s="189"/>
      <c r="AI15" s="189"/>
      <c r="AJ15" s="189"/>
      <c r="AK15" s="89">
        <v>22</v>
      </c>
      <c r="AL15" s="89">
        <v>25</v>
      </c>
      <c r="AM15" s="89">
        <v>33</v>
      </c>
      <c r="AN15" s="89">
        <v>50</v>
      </c>
      <c r="AO15" s="189"/>
      <c r="AP15" s="89">
        <v>11</v>
      </c>
      <c r="AQ15" s="89">
        <v>12</v>
      </c>
      <c r="AR15" s="89">
        <v>15</v>
      </c>
      <c r="AS15" s="189"/>
      <c r="AT15" s="189"/>
      <c r="AU15" s="189"/>
      <c r="AV15" s="156"/>
      <c r="AW15" s="156"/>
    </row>
    <row r="16" spans="1:49" ht="30" customHeight="1">
      <c r="A16" s="186">
        <v>4</v>
      </c>
      <c r="B16" s="106"/>
      <c r="C16" s="107"/>
      <c r="D16" s="107"/>
      <c r="E16" s="108"/>
      <c r="F16" s="106"/>
      <c r="G16" s="113"/>
      <c r="H16" s="109"/>
      <c r="I16" s="110"/>
      <c r="J16" s="107"/>
      <c r="K16" s="109"/>
      <c r="L16" s="109"/>
      <c r="M16" s="111"/>
      <c r="N16" s="109"/>
      <c r="O16" s="109"/>
      <c r="P16" s="420"/>
      <c r="Q16" s="421"/>
      <c r="R16" s="422"/>
      <c r="S16" s="112"/>
      <c r="T16" s="153">
        <f t="shared" si="0"/>
      </c>
      <c r="U16" s="235">
        <f t="shared" si="1"/>
      </c>
      <c r="V16" s="31"/>
      <c r="W16" s="31"/>
      <c r="X16" s="31"/>
      <c r="Y16" s="31"/>
      <c r="Z16" s="29"/>
      <c r="AA16" s="155">
        <f>IF(SUM((IF(V16="X",PRECIOS!$I$21,0)+((IF(W16="X",PRECIOS!$I$22,0)+((IF(X16="X",PRECIOS!$I$23,0)+((IF(Y16="X",PRECIOS!$I$24,0)))))))))=0,"",(IF(V16="X",PRECIOS!$I$21,0)+((IF(W16="X",PRECIOS!$I$22,0)+((IF(X16="X",PRECIOS!$I$23,0)+((IF(Y16="X",PRECIOS!$I$24,0)))))))))</f>
      </c>
      <c r="AC16" s="156"/>
      <c r="AD16" s="189"/>
      <c r="AE16" s="189"/>
      <c r="AF16" s="189"/>
      <c r="AG16" s="189"/>
      <c r="AH16" s="189"/>
      <c r="AI16" s="189"/>
      <c r="AJ16" s="189"/>
      <c r="AK16" s="189"/>
      <c r="AL16" s="189"/>
      <c r="AM16" s="189"/>
      <c r="AN16" s="189"/>
      <c r="AO16" s="189"/>
      <c r="AP16" s="189"/>
      <c r="AQ16" s="189"/>
      <c r="AR16" s="189"/>
      <c r="AS16" s="189"/>
      <c r="AT16" s="189"/>
      <c r="AU16" s="189"/>
      <c r="AV16" s="156"/>
      <c r="AW16" s="156"/>
    </row>
    <row r="17" spans="1:49" ht="30" customHeight="1">
      <c r="A17" s="186">
        <v>5</v>
      </c>
      <c r="B17" s="99"/>
      <c r="C17" s="100"/>
      <c r="D17" s="100"/>
      <c r="E17" s="101"/>
      <c r="F17" s="99"/>
      <c r="G17" s="100"/>
      <c r="H17" s="102"/>
      <c r="I17" s="103"/>
      <c r="J17" s="100"/>
      <c r="K17" s="102"/>
      <c r="L17" s="102"/>
      <c r="M17" s="104"/>
      <c r="N17" s="102"/>
      <c r="O17" s="102"/>
      <c r="P17" s="415"/>
      <c r="Q17" s="416"/>
      <c r="R17" s="417"/>
      <c r="S17" s="105"/>
      <c r="T17" s="153">
        <f t="shared" si="0"/>
      </c>
      <c r="U17" s="235">
        <f t="shared" si="1"/>
      </c>
      <c r="V17" s="30"/>
      <c r="W17" s="30"/>
      <c r="X17" s="30"/>
      <c r="Y17" s="30"/>
      <c r="Z17" s="29"/>
      <c r="AA17" s="155">
        <f>IF(SUM((IF(V17="X",PRECIOS!$I$21,0)+((IF(W17="X",PRECIOS!$I$22,0)+((IF(X17="X",PRECIOS!$I$23,0)+((IF(Y17="X",PRECIOS!$I$24,0)))))))))=0,"",(IF(V17="X",PRECIOS!$I$21,0)+((IF(W17="X",PRECIOS!$I$22,0)+((IF(X17="X",PRECIOS!$I$23,0)+((IF(Y17="X",PRECIOS!$I$24,0)))))))))</f>
      </c>
      <c r="AC17" s="156"/>
      <c r="AD17" s="189"/>
      <c r="AE17" s="189"/>
      <c r="AF17" s="189"/>
      <c r="AG17" s="189"/>
      <c r="AH17" s="189"/>
      <c r="AI17" s="189"/>
      <c r="AJ17" s="189"/>
      <c r="AK17" s="189"/>
      <c r="AL17" s="189"/>
      <c r="AM17" s="189"/>
      <c r="AN17" s="189"/>
      <c r="AO17" s="189"/>
      <c r="AP17" s="189"/>
      <c r="AQ17" s="189"/>
      <c r="AR17" s="189"/>
      <c r="AS17" s="189"/>
      <c r="AT17" s="189"/>
      <c r="AU17" s="189"/>
      <c r="AV17" s="156"/>
      <c r="AW17" s="156"/>
    </row>
    <row r="18" spans="1:49" ht="30" customHeight="1">
      <c r="A18" s="186">
        <v>6</v>
      </c>
      <c r="B18" s="99"/>
      <c r="C18" s="100"/>
      <c r="D18" s="100"/>
      <c r="E18" s="101"/>
      <c r="F18" s="99"/>
      <c r="G18" s="100"/>
      <c r="H18" s="102"/>
      <c r="I18" s="103"/>
      <c r="J18" s="100"/>
      <c r="K18" s="102"/>
      <c r="L18" s="102"/>
      <c r="M18" s="104"/>
      <c r="N18" s="102"/>
      <c r="O18" s="102"/>
      <c r="P18" s="415"/>
      <c r="Q18" s="416"/>
      <c r="R18" s="417"/>
      <c r="S18" s="105"/>
      <c r="T18" s="153">
        <f t="shared" si="0"/>
      </c>
      <c r="U18" s="235">
        <f t="shared" si="1"/>
      </c>
      <c r="V18" s="30"/>
      <c r="W18" s="30"/>
      <c r="X18" s="30"/>
      <c r="Y18" s="30"/>
      <c r="Z18" s="29"/>
      <c r="AA18" s="155">
        <f>IF(SUM((IF(V18="X",PRECIOS!$I$21,0)+((IF(W18="X",PRECIOS!$I$22,0)+((IF(X18="X",PRECIOS!$I$23,0)+((IF(Y18="X",PRECIOS!$I$24,0)))))))))=0,"",(IF(V18="X",PRECIOS!$I$21,0)+((IF(W18="X",PRECIOS!$I$22,0)+((IF(X18="X",PRECIOS!$I$23,0)+((IF(Y18="X",PRECIOS!$I$24,0)))))))))</f>
      </c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</row>
    <row r="19" spans="1:49" ht="30" customHeight="1">
      <c r="A19" s="186">
        <v>7</v>
      </c>
      <c r="B19" s="99"/>
      <c r="C19" s="100"/>
      <c r="D19" s="100"/>
      <c r="E19" s="101"/>
      <c r="F19" s="99"/>
      <c r="G19" s="100"/>
      <c r="H19" s="102"/>
      <c r="I19" s="103"/>
      <c r="J19" s="100"/>
      <c r="K19" s="102"/>
      <c r="L19" s="102"/>
      <c r="M19" s="104"/>
      <c r="N19" s="102"/>
      <c r="O19" s="102"/>
      <c r="P19" s="415"/>
      <c r="Q19" s="416"/>
      <c r="R19" s="417"/>
      <c r="S19" s="105"/>
      <c r="T19" s="153">
        <f t="shared" si="0"/>
      </c>
      <c r="U19" s="235">
        <f t="shared" si="1"/>
      </c>
      <c r="V19" s="30"/>
      <c r="W19" s="30"/>
      <c r="X19" s="30"/>
      <c r="Y19" s="30"/>
      <c r="Z19" s="29"/>
      <c r="AA19" s="155">
        <f>IF(SUM((IF(V19="X",PRECIOS!$I$21,0)+((IF(W19="X",PRECIOS!$I$22,0)+((IF(X19="X",PRECIOS!$I$23,0)+((IF(Y19="X",PRECIOS!$I$24,0)))))))))=0,"",(IF(V19="X",PRECIOS!$I$21,0)+((IF(W19="X",PRECIOS!$I$22,0)+((IF(X19="X",PRECIOS!$I$23,0)+((IF(Y19="X",PRECIOS!$I$24,0)))))))))</f>
      </c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</row>
    <row r="20" spans="1:49" ht="30" customHeight="1">
      <c r="A20" s="186">
        <v>8</v>
      </c>
      <c r="B20" s="99"/>
      <c r="C20" s="100"/>
      <c r="D20" s="100"/>
      <c r="E20" s="101"/>
      <c r="F20" s="99"/>
      <c r="G20" s="100"/>
      <c r="H20" s="102"/>
      <c r="I20" s="103"/>
      <c r="J20" s="100"/>
      <c r="K20" s="102"/>
      <c r="L20" s="102"/>
      <c r="M20" s="104"/>
      <c r="N20" s="102"/>
      <c r="O20" s="102"/>
      <c r="P20" s="415"/>
      <c r="Q20" s="416"/>
      <c r="R20" s="417"/>
      <c r="S20" s="105"/>
      <c r="T20" s="153">
        <f t="shared" si="0"/>
      </c>
      <c r="U20" s="235">
        <f t="shared" si="1"/>
      </c>
      <c r="V20" s="30"/>
      <c r="W20" s="30"/>
      <c r="X20" s="30"/>
      <c r="Y20" s="30"/>
      <c r="Z20" s="29"/>
      <c r="AA20" s="155">
        <f>IF(SUM((IF(V20="X",PRECIOS!$I$21,0)+((IF(W20="X",PRECIOS!$I$22,0)+((IF(X20="X",PRECIOS!$I$23,0)+((IF(Y20="X",PRECIOS!$I$24,0)))))))))=0,"",(IF(V20="X",PRECIOS!$I$21,0)+((IF(W20="X",PRECIOS!$I$22,0)+((IF(X20="X",PRECIOS!$I$23,0)+((IF(Y20="X",PRECIOS!$I$24,0)))))))))</f>
      </c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</row>
    <row r="21" spans="1:27" ht="30" customHeight="1">
      <c r="A21" s="186">
        <v>9</v>
      </c>
      <c r="B21" s="99"/>
      <c r="C21" s="100"/>
      <c r="D21" s="100"/>
      <c r="E21" s="101"/>
      <c r="F21" s="99"/>
      <c r="G21" s="100"/>
      <c r="H21" s="102"/>
      <c r="I21" s="103"/>
      <c r="J21" s="100"/>
      <c r="K21" s="102"/>
      <c r="L21" s="102"/>
      <c r="M21" s="104"/>
      <c r="N21" s="102"/>
      <c r="O21" s="102"/>
      <c r="P21" s="415"/>
      <c r="Q21" s="416"/>
      <c r="R21" s="417"/>
      <c r="S21" s="105"/>
      <c r="T21" s="153">
        <f t="shared" si="0"/>
      </c>
      <c r="U21" s="235">
        <f t="shared" si="1"/>
      </c>
      <c r="V21" s="30"/>
      <c r="W21" s="30"/>
      <c r="X21" s="30"/>
      <c r="Y21" s="30"/>
      <c r="Z21" s="29"/>
      <c r="AA21" s="155">
        <f>IF(SUM((IF(V21="X",PRECIOS!$I$21,0)+((IF(W21="X",PRECIOS!$I$22,0)+((IF(X21="X",PRECIOS!$I$23,0)+((IF(Y21="X",PRECIOS!$I$24,0)))))))))=0,"",(IF(V21="X",PRECIOS!$I$21,0)+((IF(W21="X",PRECIOS!$I$22,0)+((IF(X21="X",PRECIOS!$I$23,0)+((IF(Y21="X",PRECIOS!$I$24,0)))))))))</f>
      </c>
    </row>
    <row r="22" spans="1:27" ht="30" customHeight="1">
      <c r="A22" s="186">
        <v>10</v>
      </c>
      <c r="B22" s="99"/>
      <c r="C22" s="100"/>
      <c r="D22" s="100"/>
      <c r="E22" s="101"/>
      <c r="F22" s="99"/>
      <c r="G22" s="100"/>
      <c r="H22" s="102"/>
      <c r="I22" s="103"/>
      <c r="J22" s="100"/>
      <c r="K22" s="102"/>
      <c r="L22" s="102"/>
      <c r="M22" s="104"/>
      <c r="N22" s="102"/>
      <c r="O22" s="102"/>
      <c r="P22" s="415"/>
      <c r="Q22" s="416"/>
      <c r="R22" s="417"/>
      <c r="S22" s="105"/>
      <c r="T22" s="153">
        <f t="shared" si="0"/>
      </c>
      <c r="U22" s="235">
        <f t="shared" si="1"/>
      </c>
      <c r="V22" s="30"/>
      <c r="W22" s="30"/>
      <c r="X22" s="30"/>
      <c r="Y22" s="30"/>
      <c r="Z22" s="29"/>
      <c r="AA22" s="155">
        <f>IF(SUM((IF(V22="X",PRECIOS!$I$21,0)+((IF(W22="X",PRECIOS!$I$22,0)+((IF(X22="X",PRECIOS!$I$23,0)+((IF(Y22="X",PRECIOS!$I$24,0)))))))))=0,"",(IF(V22="X",PRECIOS!$I$21,0)+((IF(W22="X",PRECIOS!$I$22,0)+((IF(X22="X",PRECIOS!$I$23,0)+((IF(Y22="X",PRECIOS!$I$24,0)))))))))</f>
      </c>
    </row>
    <row r="23" spans="1:27" ht="30" customHeight="1">
      <c r="A23" s="186">
        <v>11</v>
      </c>
      <c r="B23" s="99"/>
      <c r="C23" s="100"/>
      <c r="D23" s="100"/>
      <c r="E23" s="101"/>
      <c r="F23" s="99"/>
      <c r="G23" s="100"/>
      <c r="H23" s="102"/>
      <c r="I23" s="103"/>
      <c r="J23" s="100"/>
      <c r="K23" s="102"/>
      <c r="L23" s="102"/>
      <c r="M23" s="104"/>
      <c r="N23" s="102"/>
      <c r="O23" s="102"/>
      <c r="P23" s="415"/>
      <c r="Q23" s="416"/>
      <c r="R23" s="417"/>
      <c r="S23" s="105"/>
      <c r="T23" s="153">
        <f t="shared" si="0"/>
      </c>
      <c r="U23" s="235">
        <f t="shared" si="1"/>
      </c>
      <c r="V23" s="30"/>
      <c r="W23" s="30"/>
      <c r="X23" s="30"/>
      <c r="Y23" s="30"/>
      <c r="Z23" s="29"/>
      <c r="AA23" s="155">
        <f>IF(SUM((IF(V23="X",PRECIOS!$I$21,0)+((IF(W23="X",PRECIOS!$I$22,0)+((IF(X23="X",PRECIOS!$I$23,0)+((IF(Y23="X",PRECIOS!$I$24,0)))))))))=0,"",(IF(V23="X",PRECIOS!$I$21,0)+((IF(W23="X",PRECIOS!$I$22,0)+((IF(X23="X",PRECIOS!$I$23,0)+((IF(Y23="X",PRECIOS!$I$24,0)))))))))</f>
      </c>
    </row>
    <row r="24" spans="1:27" ht="30" customHeight="1">
      <c r="A24" s="186">
        <v>12</v>
      </c>
      <c r="B24" s="99"/>
      <c r="C24" s="100"/>
      <c r="D24" s="100"/>
      <c r="E24" s="101"/>
      <c r="F24" s="99"/>
      <c r="G24" s="100"/>
      <c r="H24" s="102"/>
      <c r="I24" s="103"/>
      <c r="J24" s="100"/>
      <c r="K24" s="102"/>
      <c r="L24" s="102"/>
      <c r="M24" s="104"/>
      <c r="N24" s="102"/>
      <c r="O24" s="102"/>
      <c r="P24" s="415"/>
      <c r="Q24" s="416"/>
      <c r="R24" s="417"/>
      <c r="S24" s="105"/>
      <c r="T24" s="153">
        <f t="shared" si="0"/>
      </c>
      <c r="U24" s="235">
        <f t="shared" si="1"/>
      </c>
      <c r="V24" s="30"/>
      <c r="W24" s="30"/>
      <c r="X24" s="30"/>
      <c r="Y24" s="30"/>
      <c r="Z24" s="29"/>
      <c r="AA24" s="155">
        <f>IF(SUM((IF(V24="X",PRECIOS!$I$21,0)+((IF(W24="X",PRECIOS!$I$22,0)+((IF(X24="X",PRECIOS!$I$23,0)+((IF(Y24="X",PRECIOS!$I$24,0)))))))))=0,"",(IF(V24="X",PRECIOS!$I$21,0)+((IF(W24="X",PRECIOS!$I$22,0)+((IF(X24="X",PRECIOS!$I$23,0)+((IF(Y24="X",PRECIOS!$I$24,0)))))))))</f>
      </c>
    </row>
    <row r="25" spans="1:27" ht="30" customHeight="1">
      <c r="A25" s="186">
        <v>13</v>
      </c>
      <c r="B25" s="99"/>
      <c r="C25" s="100"/>
      <c r="D25" s="100"/>
      <c r="E25" s="101"/>
      <c r="F25" s="99"/>
      <c r="G25" s="100"/>
      <c r="H25" s="102"/>
      <c r="I25" s="103"/>
      <c r="J25" s="100"/>
      <c r="K25" s="102"/>
      <c r="L25" s="102"/>
      <c r="M25" s="104"/>
      <c r="N25" s="102"/>
      <c r="O25" s="102"/>
      <c r="P25" s="415"/>
      <c r="Q25" s="416"/>
      <c r="R25" s="417"/>
      <c r="S25" s="105"/>
      <c r="T25" s="153">
        <f t="shared" si="0"/>
      </c>
      <c r="U25" s="235">
        <f t="shared" si="1"/>
      </c>
      <c r="V25" s="30"/>
      <c r="W25" s="30"/>
      <c r="X25" s="30"/>
      <c r="Y25" s="30"/>
      <c r="Z25" s="29"/>
      <c r="AA25" s="155">
        <f>IF(SUM((IF(V25="X",PRECIOS!$I$21,0)+((IF(W25="X",PRECIOS!$I$22,0)+((IF(X25="X",PRECIOS!$I$23,0)+((IF(Y25="X",PRECIOS!$I$24,0)))))))))=0,"",(IF(V25="X",PRECIOS!$I$21,0)+((IF(W25="X",PRECIOS!$I$22,0)+((IF(X25="X",PRECIOS!$I$23,0)+((IF(Y25="X",PRECIOS!$I$24,0)))))))))</f>
      </c>
    </row>
    <row r="26" spans="1:27" ht="30" customHeight="1">
      <c r="A26" s="186">
        <v>14</v>
      </c>
      <c r="B26" s="99"/>
      <c r="C26" s="100"/>
      <c r="D26" s="100"/>
      <c r="E26" s="101"/>
      <c r="F26" s="99"/>
      <c r="G26" s="100"/>
      <c r="H26" s="102"/>
      <c r="I26" s="103"/>
      <c r="J26" s="100"/>
      <c r="K26" s="102"/>
      <c r="L26" s="102"/>
      <c r="M26" s="104"/>
      <c r="N26" s="102"/>
      <c r="O26" s="102"/>
      <c r="P26" s="415"/>
      <c r="Q26" s="416"/>
      <c r="R26" s="417"/>
      <c r="S26" s="105"/>
      <c r="T26" s="153">
        <f t="shared" si="0"/>
      </c>
      <c r="U26" s="235">
        <f t="shared" si="1"/>
      </c>
      <c r="V26" s="30"/>
      <c r="W26" s="30"/>
      <c r="X26" s="30"/>
      <c r="Y26" s="30"/>
      <c r="Z26" s="29"/>
      <c r="AA26" s="155">
        <f>IF(SUM((IF(V26="X",PRECIOS!$I$21,0)+((IF(W26="X",PRECIOS!$I$22,0)+((IF(X26="X",PRECIOS!$I$23,0)+((IF(Y26="X",PRECIOS!$I$24,0)))))))))=0,"",(IF(V26="X",PRECIOS!$I$21,0)+((IF(W26="X",PRECIOS!$I$22,0)+((IF(X26="X",PRECIOS!$I$23,0)+((IF(Y26="X",PRECIOS!$I$24,0)))))))))</f>
      </c>
    </row>
    <row r="27" spans="1:27" ht="30" customHeight="1">
      <c r="A27" s="186">
        <v>15</v>
      </c>
      <c r="B27" s="99"/>
      <c r="C27" s="100"/>
      <c r="D27" s="100"/>
      <c r="E27" s="101"/>
      <c r="F27" s="99"/>
      <c r="G27" s="100"/>
      <c r="H27" s="102"/>
      <c r="I27" s="103"/>
      <c r="J27" s="100"/>
      <c r="K27" s="102"/>
      <c r="L27" s="102"/>
      <c r="M27" s="104"/>
      <c r="N27" s="102"/>
      <c r="O27" s="102"/>
      <c r="P27" s="415"/>
      <c r="Q27" s="416"/>
      <c r="R27" s="417"/>
      <c r="S27" s="105"/>
      <c r="T27" s="153">
        <f t="shared" si="0"/>
      </c>
      <c r="U27" s="235">
        <f t="shared" si="1"/>
      </c>
      <c r="V27" s="30"/>
      <c r="W27" s="30"/>
      <c r="X27" s="30"/>
      <c r="Y27" s="30"/>
      <c r="Z27" s="29"/>
      <c r="AA27" s="155">
        <f>IF(SUM((IF(V27="X",PRECIOS!$I$21,0)+((IF(W27="X",PRECIOS!$I$22,0)+((IF(X27="X",PRECIOS!$I$23,0)+((IF(Y27="X",PRECIOS!$I$24,0)))))))))=0,"",(IF(V27="X",PRECIOS!$I$21,0)+((IF(W27="X",PRECIOS!$I$22,0)+((IF(X27="X",PRECIOS!$I$23,0)+((IF(Y27="X",PRECIOS!$I$24,0)))))))))</f>
      </c>
    </row>
    <row r="28" spans="1:20" ht="30.75" customHeight="1" thickBot="1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18" t="s">
        <v>39</v>
      </c>
      <c r="L28" s="418"/>
      <c r="M28" s="418"/>
      <c r="N28" s="418"/>
      <c r="O28" s="418"/>
      <c r="P28" s="418"/>
      <c r="Q28" s="418"/>
      <c r="R28" s="418"/>
      <c r="S28" s="419"/>
      <c r="T28" s="154">
        <f>IF((SUM(T13:T27)+SUM(AA13:AA27))=0,"",(SUM(T13:T27)+SUM(AA13:AA27)))</f>
      </c>
    </row>
    <row r="29" ht="28.5" customHeight="1"/>
    <row r="30" ht="18">
      <c r="M30" s="21"/>
    </row>
    <row r="31" ht="27" customHeight="1">
      <c r="U31" s="183" t="s">
        <v>12</v>
      </c>
    </row>
    <row r="32" ht="15.75">
      <c r="U32" s="183" t="s">
        <v>14</v>
      </c>
    </row>
    <row r="33" ht="14.25">
      <c r="U33" s="156"/>
    </row>
  </sheetData>
  <sheetProtection password="C016" sheet="1"/>
  <mergeCells count="26">
    <mergeCell ref="A1:C1"/>
    <mergeCell ref="J5:N5"/>
    <mergeCell ref="P25:R25"/>
    <mergeCell ref="P21:R21"/>
    <mergeCell ref="O5:R5"/>
    <mergeCell ref="T5:AA9"/>
    <mergeCell ref="C5:D5"/>
    <mergeCell ref="C7:D7"/>
    <mergeCell ref="C8:D8"/>
    <mergeCell ref="C12:D12"/>
    <mergeCell ref="P18:R18"/>
    <mergeCell ref="P19:R19"/>
    <mergeCell ref="P20:R20"/>
    <mergeCell ref="P22:R22"/>
    <mergeCell ref="P23:R23"/>
    <mergeCell ref="P24:R24"/>
    <mergeCell ref="P26:R26"/>
    <mergeCell ref="P27:R27"/>
    <mergeCell ref="Y12:Z12"/>
    <mergeCell ref="K28:S28"/>
    <mergeCell ref="P12:R12"/>
    <mergeCell ref="P13:R13"/>
    <mergeCell ref="P14:R14"/>
    <mergeCell ref="P15:R15"/>
    <mergeCell ref="P16:R16"/>
    <mergeCell ref="P17:R17"/>
  </mergeCells>
  <printOptions/>
  <pageMargins left="0.35" right="0.75" top="1" bottom="1" header="0.5118055555555555" footer="0"/>
  <pageSetup fitToHeight="1" fitToWidth="1" horizontalDpi="300" verticalDpi="300" orientation="landscape" paperSize="9" scale="43" r:id="rId4"/>
  <headerFooter alignWithMargins="0">
    <oddFooter>&amp;L&amp;F / &amp;A&amp;R&amp;D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3"/>
  <sheetViews>
    <sheetView zoomScale="40" zoomScaleNormal="40" zoomScalePageLayoutView="0" workbookViewId="0" topLeftCell="A1">
      <selection activeCell="S13" sqref="S13"/>
    </sheetView>
  </sheetViews>
  <sheetFormatPr defaultColWidth="11.421875" defaultRowHeight="12.75"/>
  <cols>
    <col min="1" max="1" width="5.421875" style="114" customWidth="1"/>
    <col min="2" max="2" width="19.140625" style="115" customWidth="1"/>
    <col min="3" max="3" width="22.140625" style="114" customWidth="1"/>
    <col min="4" max="4" width="24.7109375" style="114" customWidth="1"/>
    <col min="5" max="5" width="21.8515625" style="114" customWidth="1"/>
    <col min="6" max="6" width="17.28125" style="114" customWidth="1"/>
    <col min="7" max="8" width="5.140625" style="115" customWidth="1"/>
    <col min="9" max="9" width="24.00390625" style="116" customWidth="1"/>
    <col min="10" max="10" width="9.57421875" style="115" customWidth="1"/>
    <col min="11" max="11" width="18.7109375" style="114" customWidth="1"/>
    <col min="12" max="12" width="2.8515625" style="114" customWidth="1"/>
    <col min="13" max="14" width="3.00390625" style="114" customWidth="1"/>
    <col min="15" max="15" width="3.00390625" style="117" customWidth="1"/>
    <col min="16" max="17" width="3.00390625" style="114" customWidth="1"/>
    <col min="18" max="18" width="7.140625" style="114" customWidth="1"/>
    <col min="19" max="19" width="21.8515625" style="114" customWidth="1"/>
    <col min="20" max="20" width="17.28125" style="114" customWidth="1"/>
    <col min="21" max="21" width="57.7109375" style="114" bestFit="1" customWidth="1"/>
    <col min="22" max="22" width="3.7109375" style="114" customWidth="1"/>
    <col min="23" max="23" width="3.28125" style="114" customWidth="1"/>
    <col min="24" max="25" width="3.421875" style="114" customWidth="1"/>
    <col min="26" max="26" width="3.00390625" style="114" hidden="1" customWidth="1"/>
    <col min="27" max="27" width="11.7109375" style="114" bestFit="1" customWidth="1"/>
    <col min="28" max="16384" width="11.421875" style="114" customWidth="1"/>
  </cols>
  <sheetData>
    <row r="1" spans="1:58" ht="66.75" customHeight="1">
      <c r="A1" s="351" t="s">
        <v>40</v>
      </c>
      <c r="B1" s="352"/>
      <c r="C1" s="353"/>
      <c r="D1" s="156"/>
      <c r="E1" s="156"/>
      <c r="F1" s="157"/>
      <c r="G1" s="158"/>
      <c r="H1" s="158"/>
      <c r="I1" s="159"/>
      <c r="J1" s="158"/>
      <c r="K1" s="156"/>
      <c r="L1" s="156"/>
      <c r="M1" s="156"/>
      <c r="N1" s="156"/>
      <c r="O1" s="160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6"/>
      <c r="BA1" s="156"/>
      <c r="BB1" s="156"/>
      <c r="BC1" s="156"/>
      <c r="BD1" s="156"/>
      <c r="BE1" s="156"/>
      <c r="BF1" s="156"/>
    </row>
    <row r="2" spans="1:58" ht="14.25">
      <c r="A2" s="161" t="s">
        <v>34</v>
      </c>
      <c r="B2" s="162"/>
      <c r="C2" s="163"/>
      <c r="D2" s="156"/>
      <c r="E2" s="156"/>
      <c r="F2" s="164"/>
      <c r="G2" s="158"/>
      <c r="H2" s="158"/>
      <c r="I2" s="159"/>
      <c r="J2" s="158"/>
      <c r="K2" s="156"/>
      <c r="L2" s="156"/>
      <c r="M2" s="156"/>
      <c r="N2" s="156"/>
      <c r="O2" s="160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</row>
    <row r="3" spans="1:58" ht="14.25">
      <c r="A3" s="165" t="s">
        <v>35</v>
      </c>
      <c r="B3" s="166"/>
      <c r="C3" s="122"/>
      <c r="E3" s="114" t="s">
        <v>41</v>
      </c>
      <c r="F3" s="120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  <c r="BC3" s="156"/>
      <c r="BD3" s="156"/>
      <c r="BE3" s="156"/>
      <c r="BF3" s="156"/>
    </row>
    <row r="4" spans="1:58" s="125" customFormat="1" ht="13.5" thickBot="1">
      <c r="A4" s="165" t="s">
        <v>36</v>
      </c>
      <c r="B4" s="195"/>
      <c r="C4" s="196"/>
      <c r="E4" s="114" t="s">
        <v>13</v>
      </c>
      <c r="F4" s="120"/>
      <c r="G4" s="126"/>
      <c r="H4" s="126"/>
      <c r="J4" s="126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68"/>
      <c r="AS4" s="168"/>
      <c r="AT4" s="168"/>
      <c r="AU4" s="168"/>
      <c r="AV4" s="168"/>
      <c r="AW4" s="168"/>
      <c r="AX4" s="168"/>
      <c r="AY4" s="168"/>
      <c r="AZ4" s="168"/>
      <c r="BA4" s="168"/>
      <c r="BB4" s="168"/>
      <c r="BC4" s="168"/>
      <c r="BD4" s="168"/>
      <c r="BE4" s="168"/>
      <c r="BF4" s="168"/>
    </row>
    <row r="5" spans="1:58" s="136" customFormat="1" ht="21.75" customHeight="1" thickBot="1">
      <c r="A5" s="197" t="s">
        <v>15</v>
      </c>
      <c r="B5" s="198"/>
      <c r="C5" s="354"/>
      <c r="D5" s="354"/>
      <c r="E5" s="199"/>
      <c r="F5" s="172" t="s">
        <v>42</v>
      </c>
      <c r="G5" s="200"/>
      <c r="H5" s="200"/>
      <c r="I5" s="199"/>
      <c r="J5" s="355" t="s">
        <v>16</v>
      </c>
      <c r="K5" s="356"/>
      <c r="L5" s="356"/>
      <c r="M5" s="356"/>
      <c r="N5" s="357"/>
      <c r="O5" s="358" t="s">
        <v>18</v>
      </c>
      <c r="P5" s="359"/>
      <c r="Q5" s="359"/>
      <c r="R5" s="360"/>
      <c r="S5" s="174"/>
      <c r="T5" s="361" t="s">
        <v>50</v>
      </c>
      <c r="U5" s="362"/>
      <c r="V5" s="362"/>
      <c r="W5" s="362"/>
      <c r="X5" s="362"/>
      <c r="Y5" s="362"/>
      <c r="Z5" s="362"/>
      <c r="AA5" s="363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179"/>
      <c r="AQ5" s="179"/>
      <c r="AR5" s="179"/>
      <c r="AS5" s="179"/>
      <c r="AT5" s="179"/>
      <c r="AU5" s="179"/>
      <c r="AV5" s="179"/>
      <c r="AW5" s="179"/>
      <c r="AX5" s="179"/>
      <c r="AY5" s="179"/>
      <c r="AZ5" s="179"/>
      <c r="BA5" s="179"/>
      <c r="BB5" s="179"/>
      <c r="BC5" s="179"/>
      <c r="BD5" s="179"/>
      <c r="BE5" s="179"/>
      <c r="BF5" s="179"/>
    </row>
    <row r="6" spans="1:58" ht="15.75" customHeight="1" thickBot="1">
      <c r="A6" s="169" t="s">
        <v>37</v>
      </c>
      <c r="B6" s="170"/>
      <c r="C6" s="45"/>
      <c r="D6" s="127"/>
      <c r="E6" s="201"/>
      <c r="F6" s="177" t="s">
        <v>53</v>
      </c>
      <c r="G6" s="166"/>
      <c r="H6" s="166"/>
      <c r="I6" s="202"/>
      <c r="J6" s="166"/>
      <c r="K6" s="201"/>
      <c r="L6" s="201"/>
      <c r="M6" s="201"/>
      <c r="N6" s="201"/>
      <c r="O6" s="179"/>
      <c r="P6" s="201"/>
      <c r="Q6" s="201"/>
      <c r="R6" s="201"/>
      <c r="S6" s="201"/>
      <c r="T6" s="364"/>
      <c r="U6" s="365"/>
      <c r="V6" s="365"/>
      <c r="W6" s="365"/>
      <c r="X6" s="365"/>
      <c r="Y6" s="365"/>
      <c r="Z6" s="365"/>
      <c r="AA6" s="36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6"/>
      <c r="BA6" s="156"/>
      <c r="BB6" s="156"/>
      <c r="BC6" s="156"/>
      <c r="BD6" s="156"/>
      <c r="BE6" s="156"/>
      <c r="BF6" s="156"/>
    </row>
    <row r="7" spans="1:58" ht="13.5" customHeight="1" thickBot="1">
      <c r="A7" s="169" t="s">
        <v>45</v>
      </c>
      <c r="B7" s="170"/>
      <c r="C7" s="370"/>
      <c r="D7" s="370"/>
      <c r="E7" s="201"/>
      <c r="F7" s="203"/>
      <c r="G7" s="166"/>
      <c r="H7" s="166"/>
      <c r="I7" s="204"/>
      <c r="J7" s="166"/>
      <c r="K7" s="205"/>
      <c r="L7" s="201"/>
      <c r="M7" s="201"/>
      <c r="N7" s="201"/>
      <c r="O7" s="179"/>
      <c r="P7" s="201"/>
      <c r="Q7" s="179"/>
      <c r="R7" s="201"/>
      <c r="S7" s="201"/>
      <c r="T7" s="364"/>
      <c r="U7" s="365"/>
      <c r="V7" s="365"/>
      <c r="W7" s="365"/>
      <c r="X7" s="365"/>
      <c r="Y7" s="365"/>
      <c r="Z7" s="365"/>
      <c r="AA7" s="36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156"/>
      <c r="BD7" s="156"/>
      <c r="BE7" s="156"/>
      <c r="BF7" s="156"/>
    </row>
    <row r="8" spans="1:58" ht="13.5" customHeight="1" thickBot="1">
      <c r="A8" s="169" t="s">
        <v>43</v>
      </c>
      <c r="B8" s="170"/>
      <c r="C8" s="371"/>
      <c r="D8" s="371"/>
      <c r="E8" s="206" t="s">
        <v>17</v>
      </c>
      <c r="F8" s="181"/>
      <c r="G8" s="166"/>
      <c r="H8" s="166"/>
      <c r="I8" s="202"/>
      <c r="J8" s="166"/>
      <c r="K8" s="201"/>
      <c r="L8" s="205"/>
      <c r="M8" s="201"/>
      <c r="N8" s="201"/>
      <c r="O8" s="179"/>
      <c r="P8" s="201"/>
      <c r="Q8" s="182"/>
      <c r="R8" s="201"/>
      <c r="S8" s="201"/>
      <c r="T8" s="364"/>
      <c r="U8" s="365"/>
      <c r="V8" s="365"/>
      <c r="W8" s="365"/>
      <c r="X8" s="365"/>
      <c r="Y8" s="365"/>
      <c r="Z8" s="365"/>
      <c r="AA8" s="36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</row>
    <row r="9" spans="1:58" ht="15" thickBot="1">
      <c r="A9" s="169" t="s">
        <v>19</v>
      </c>
      <c r="B9" s="170"/>
      <c r="C9" s="46"/>
      <c r="D9" s="127"/>
      <c r="E9" s="201"/>
      <c r="F9" s="201"/>
      <c r="G9" s="166"/>
      <c r="H9" s="166"/>
      <c r="I9" s="202"/>
      <c r="J9" s="166"/>
      <c r="K9" s="201"/>
      <c r="L9" s="201"/>
      <c r="M9" s="201"/>
      <c r="N9" s="201"/>
      <c r="O9" s="179"/>
      <c r="P9" s="201"/>
      <c r="Q9" s="201"/>
      <c r="R9" s="201"/>
      <c r="S9" s="201"/>
      <c r="T9" s="367"/>
      <c r="U9" s="368"/>
      <c r="V9" s="368"/>
      <c r="W9" s="368"/>
      <c r="X9" s="368"/>
      <c r="Y9" s="368"/>
      <c r="Z9" s="368"/>
      <c r="AA9" s="369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</row>
    <row r="10" spans="1:58" ht="15" thickBot="1">
      <c r="A10" s="175" t="s">
        <v>44</v>
      </c>
      <c r="B10" s="176"/>
      <c r="C10" s="47"/>
      <c r="D10" s="132"/>
      <c r="E10" s="180" t="s">
        <v>20</v>
      </c>
      <c r="F10" s="19"/>
      <c r="K10" s="218" t="s">
        <v>56</v>
      </c>
      <c r="L10" s="218"/>
      <c r="M10" s="219"/>
      <c r="N10" s="219"/>
      <c r="O10" s="219"/>
      <c r="P10" s="219"/>
      <c r="Q10" s="219"/>
      <c r="R10" s="219"/>
      <c r="S10" s="219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</row>
    <row r="11" spans="1:58" ht="15.75">
      <c r="A11" s="183" t="s">
        <v>30</v>
      </c>
      <c r="B11" s="184"/>
      <c r="C11" s="47"/>
      <c r="D11" s="132"/>
      <c r="V11" s="139" t="s">
        <v>21</v>
      </c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</row>
    <row r="12" spans="1:58" s="139" customFormat="1" ht="57" customHeight="1">
      <c r="A12" s="146"/>
      <c r="B12" s="147" t="s">
        <v>22</v>
      </c>
      <c r="C12" s="341" t="s">
        <v>23</v>
      </c>
      <c r="D12" s="341"/>
      <c r="E12" s="147" t="s">
        <v>24</v>
      </c>
      <c r="F12" s="148" t="s">
        <v>48</v>
      </c>
      <c r="G12" s="147" t="s">
        <v>25</v>
      </c>
      <c r="H12" s="147" t="s">
        <v>26</v>
      </c>
      <c r="I12" s="149" t="s">
        <v>27</v>
      </c>
      <c r="J12" s="147" t="s">
        <v>28</v>
      </c>
      <c r="K12" s="147" t="s">
        <v>43</v>
      </c>
      <c r="L12" s="147" t="s">
        <v>7</v>
      </c>
      <c r="M12" s="147" t="s">
        <v>3</v>
      </c>
      <c r="N12" s="147" t="s">
        <v>4</v>
      </c>
      <c r="O12" s="147" t="s">
        <v>5</v>
      </c>
      <c r="P12" s="342" t="s">
        <v>49</v>
      </c>
      <c r="Q12" s="343"/>
      <c r="R12" s="344"/>
      <c r="S12" s="150" t="s">
        <v>38</v>
      </c>
      <c r="T12" s="151" t="s">
        <v>29</v>
      </c>
      <c r="U12" s="151" t="s">
        <v>30</v>
      </c>
      <c r="V12" s="151">
        <v>1</v>
      </c>
      <c r="W12" s="151">
        <v>2</v>
      </c>
      <c r="X12" s="151">
        <v>3</v>
      </c>
      <c r="Y12" s="334">
        <v>4</v>
      </c>
      <c r="Z12" s="335"/>
      <c r="AA12" s="152" t="s">
        <v>29</v>
      </c>
      <c r="AC12" s="185"/>
      <c r="AD12" s="187" t="s">
        <v>2</v>
      </c>
      <c r="AE12" s="187" t="s">
        <v>2</v>
      </c>
      <c r="AF12" s="187" t="s">
        <v>2</v>
      </c>
      <c r="AG12" s="187" t="s">
        <v>2</v>
      </c>
      <c r="AH12" s="188"/>
      <c r="AI12" s="188"/>
      <c r="AJ12" s="188"/>
      <c r="AK12" s="188"/>
      <c r="AL12" s="188"/>
      <c r="AM12" s="188"/>
      <c r="AN12" s="188"/>
      <c r="AO12" s="188"/>
      <c r="AP12" s="185"/>
      <c r="AQ12" s="185"/>
      <c r="AR12" s="185"/>
      <c r="AS12" s="185"/>
      <c r="AT12" s="185"/>
      <c r="AU12" s="185"/>
      <c r="AV12" s="185"/>
      <c r="AW12" s="185"/>
      <c r="AX12" s="185"/>
      <c r="AY12" s="185"/>
      <c r="AZ12" s="185"/>
      <c r="BA12" s="185"/>
      <c r="BB12" s="185"/>
      <c r="BC12" s="185"/>
      <c r="BD12" s="185"/>
      <c r="BE12" s="185"/>
      <c r="BF12" s="185"/>
    </row>
    <row r="13" spans="1:58" ht="30" customHeight="1">
      <c r="A13" s="186">
        <v>1</v>
      </c>
      <c r="B13" s="220"/>
      <c r="C13" s="221"/>
      <c r="D13" s="221"/>
      <c r="E13" s="222"/>
      <c r="F13" s="220"/>
      <c r="G13" s="221"/>
      <c r="H13" s="223"/>
      <c r="I13" s="224"/>
      <c r="J13" s="221"/>
      <c r="K13" s="223"/>
      <c r="L13" s="223"/>
      <c r="M13" s="225"/>
      <c r="N13" s="223"/>
      <c r="O13" s="223"/>
      <c r="P13" s="345" t="s">
        <v>31</v>
      </c>
      <c r="Q13" s="346"/>
      <c r="R13" s="347"/>
      <c r="S13" s="226"/>
      <c r="T13" s="153">
        <f>IF(S13="X",IF(L13="X",($AD$14-2),IF(M13="X",($AE$14-2),IF(N13="X",($AF$14-2),IF(O13="X",($AG$14-2),)))),IF(S13="",IF(L13="X",$AD$14,IF(M13="X",$AE$14,IF(N13="X",$AF$14,IF(O13="X",$AG$14,""))))))</f>
      </c>
      <c r="U13" s="141">
        <f>IF(S13="X","HAY QUE AÑADIR UN EMAIL","")</f>
      </c>
      <c r="V13" s="140"/>
      <c r="W13" s="140"/>
      <c r="X13" s="140"/>
      <c r="Y13" s="142"/>
      <c r="Z13" s="143"/>
      <c r="AA13" s="155">
        <f>IF(SUM((IF(V13="X",PRECIOS!$I$21,0)+((IF(W13="X",PRECIOS!$I$22,0)+((IF(X13="X",PRECIOS!$I$23,0)+((IF(Y13="X",PRECIOS!$I$24,0)))))))))=0,"",(IF(V13="X",PRECIOS!$I$21,0)+((IF(W13="X",PRECIOS!$I$22,0)+((IF(X13="X",PRECIOS!$I$23,0)+((IF(Y13="X",PRECIOS!$I$24,0)))))))))</f>
      </c>
      <c r="AC13" s="156"/>
      <c r="AD13" s="187" t="s">
        <v>7</v>
      </c>
      <c r="AE13" s="187" t="s">
        <v>3</v>
      </c>
      <c r="AF13" s="187" t="s">
        <v>4</v>
      </c>
      <c r="AG13" s="187" t="s">
        <v>5</v>
      </c>
      <c r="AH13" s="188"/>
      <c r="AI13" s="188"/>
      <c r="AJ13" s="188"/>
      <c r="AK13" s="188"/>
      <c r="AL13" s="188"/>
      <c r="AM13" s="188"/>
      <c r="AN13" s="188"/>
      <c r="AO13" s="188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</row>
    <row r="14" spans="1:58" ht="30" customHeight="1">
      <c r="A14" s="186">
        <v>2</v>
      </c>
      <c r="B14" s="227"/>
      <c r="C14" s="228"/>
      <c r="D14" s="228"/>
      <c r="E14" s="229"/>
      <c r="F14" s="227"/>
      <c r="G14" s="228"/>
      <c r="H14" s="230"/>
      <c r="I14" s="231"/>
      <c r="J14" s="228"/>
      <c r="K14" s="230"/>
      <c r="L14" s="230"/>
      <c r="M14" s="232"/>
      <c r="N14" s="230"/>
      <c r="O14" s="230"/>
      <c r="P14" s="348"/>
      <c r="Q14" s="349"/>
      <c r="R14" s="350"/>
      <c r="S14" s="233"/>
      <c r="T14" s="153">
        <f aca="true" t="shared" si="0" ref="T14:T27">IF(S14="X",IF(L14="X",($AD$14-2),IF(M14="X",($AE$14-2),IF(N14="X",($AF$14-2),IF(O14="X",($AG$14-2),)))),IF(S14="",IF(L14="X",$AD$14,IF(M14="X",$AE$14,IF(N14="X",$AF$14,IF(O14="X",$AG$14,""))))))</f>
      </c>
      <c r="U14" s="141">
        <f aca="true" t="shared" si="1" ref="U14:U27">IF(S14="X","HAY QUE AÑADIR UN EMAIL","")</f>
      </c>
      <c r="V14" s="142"/>
      <c r="W14" s="142"/>
      <c r="X14" s="142"/>
      <c r="Y14" s="142"/>
      <c r="Z14" s="143"/>
      <c r="AA14" s="155">
        <f>IF(SUM((IF(V14="X",PRECIOS!$I$21,0)+((IF(W14="X",PRECIOS!$I$22,0)+((IF(X14="X",PRECIOS!$I$23,0)+((IF(Y14="X",PRECIOS!$I$24,0)))))))))=0,"",(IF(V14="X",PRECIOS!$I$21,0)+((IF(W14="X",PRECIOS!$I$22,0)+((IF(X14="X",PRECIOS!$I$23,0)+((IF(Y14="X",PRECIOS!$I$24,0)))))))))</f>
      </c>
      <c r="AC14" s="156"/>
      <c r="AD14" s="89">
        <v>19</v>
      </c>
      <c r="AE14" s="89">
        <v>20</v>
      </c>
      <c r="AF14" s="89">
        <v>28</v>
      </c>
      <c r="AG14" s="89">
        <v>45</v>
      </c>
      <c r="AH14" s="32"/>
      <c r="AI14" s="32"/>
      <c r="AJ14" s="32"/>
      <c r="AK14" s="32"/>
      <c r="AL14" s="32"/>
      <c r="AM14" s="32"/>
      <c r="AN14" s="32"/>
      <c r="AO14" s="32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</row>
    <row r="15" spans="1:58" ht="30" customHeight="1">
      <c r="A15" s="186">
        <v>3</v>
      </c>
      <c r="B15" s="220"/>
      <c r="C15" s="221"/>
      <c r="D15" s="221"/>
      <c r="E15" s="222"/>
      <c r="F15" s="220"/>
      <c r="G15" s="221"/>
      <c r="H15" s="223"/>
      <c r="I15" s="224"/>
      <c r="J15" s="221"/>
      <c r="K15" s="223"/>
      <c r="L15" s="223"/>
      <c r="M15" s="225"/>
      <c r="N15" s="223"/>
      <c r="O15" s="223"/>
      <c r="P15" s="336"/>
      <c r="Q15" s="337"/>
      <c r="R15" s="338"/>
      <c r="S15" s="226"/>
      <c r="T15" s="153">
        <f t="shared" si="0"/>
      </c>
      <c r="U15" s="141">
        <f t="shared" si="1"/>
      </c>
      <c r="V15" s="142"/>
      <c r="W15" s="142"/>
      <c r="X15" s="142"/>
      <c r="Y15" s="142"/>
      <c r="Z15" s="143"/>
      <c r="AA15" s="155">
        <f>IF(SUM((IF(V15="X",PRECIOS!$I$21,0)+((IF(W15="X",PRECIOS!$I$22,0)+((IF(X15="X",PRECIOS!$I$23,0)+((IF(Y15="X",PRECIOS!$I$24,0)))))))))=0,"",(IF(V15="X",PRECIOS!$I$21,0)+((IF(W15="X",PRECIOS!$I$22,0)+((IF(X15="X",PRECIOS!$I$23,0)+((IF(Y15="X",PRECIOS!$I$24,0)))))))))</f>
      </c>
      <c r="AC15" s="156"/>
      <c r="AD15" s="89">
        <v>11</v>
      </c>
      <c r="AE15" s="89">
        <v>12</v>
      </c>
      <c r="AF15" s="89">
        <v>15</v>
      </c>
      <c r="AG15" s="189"/>
      <c r="AH15" s="156"/>
      <c r="AI15" s="156"/>
      <c r="AJ15" s="156"/>
      <c r="AK15" s="88"/>
      <c r="AL15" s="88"/>
      <c r="AM15" s="88"/>
      <c r="AN15" s="88"/>
      <c r="AO15" s="10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</row>
    <row r="16" spans="1:58" ht="30" customHeight="1">
      <c r="A16" s="186">
        <v>4</v>
      </c>
      <c r="B16" s="227"/>
      <c r="C16" s="228"/>
      <c r="D16" s="228"/>
      <c r="E16" s="229"/>
      <c r="F16" s="227"/>
      <c r="G16" s="234"/>
      <c r="H16" s="230"/>
      <c r="I16" s="231"/>
      <c r="J16" s="228"/>
      <c r="K16" s="230"/>
      <c r="L16" s="230"/>
      <c r="M16" s="232"/>
      <c r="N16" s="230"/>
      <c r="O16" s="230"/>
      <c r="P16" s="348"/>
      <c r="Q16" s="349"/>
      <c r="R16" s="350"/>
      <c r="S16" s="233"/>
      <c r="T16" s="153">
        <f t="shared" si="0"/>
      </c>
      <c r="U16" s="141">
        <f t="shared" si="1"/>
      </c>
      <c r="V16" s="142"/>
      <c r="W16" s="142"/>
      <c r="X16" s="142"/>
      <c r="Y16" s="142"/>
      <c r="Z16" s="143"/>
      <c r="AA16" s="155">
        <f>IF(SUM((IF(V16="X",PRECIOS!$I$21,0)+((IF(W16="X",PRECIOS!$I$22,0)+((IF(X16="X",PRECIOS!$I$23,0)+((IF(Y16="X",PRECIOS!$I$24,0)))))))))=0,"",(IF(V16="X",PRECIOS!$I$21,0)+((IF(W16="X",PRECIOS!$I$22,0)+((IF(X16="X",PRECIOS!$I$23,0)+((IF(Y16="X",PRECIOS!$I$24,0)))))))))</f>
      </c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</row>
    <row r="17" spans="1:58" ht="30" customHeight="1">
      <c r="A17" s="186">
        <v>5</v>
      </c>
      <c r="B17" s="220"/>
      <c r="C17" s="221"/>
      <c r="D17" s="221"/>
      <c r="E17" s="222"/>
      <c r="F17" s="220"/>
      <c r="G17" s="221"/>
      <c r="H17" s="223"/>
      <c r="I17" s="224"/>
      <c r="J17" s="221"/>
      <c r="K17" s="223"/>
      <c r="L17" s="223"/>
      <c r="M17" s="225"/>
      <c r="N17" s="223"/>
      <c r="O17" s="223"/>
      <c r="P17" s="336"/>
      <c r="Q17" s="337"/>
      <c r="R17" s="338"/>
      <c r="S17" s="226"/>
      <c r="T17" s="153">
        <f t="shared" si="0"/>
      </c>
      <c r="U17" s="141">
        <f t="shared" si="1"/>
      </c>
      <c r="V17" s="140"/>
      <c r="W17" s="140"/>
      <c r="X17" s="140"/>
      <c r="Y17" s="140"/>
      <c r="Z17" s="143"/>
      <c r="AA17" s="155">
        <f>IF(SUM((IF(V17="X",PRECIOS!$I$21,0)+((IF(W17="X",PRECIOS!$I$22,0)+((IF(X17="X",PRECIOS!$I$23,0)+((IF(Y17="X",PRECIOS!$I$24,0)))))))))=0,"",(IF(V17="X",PRECIOS!$I$21,0)+((IF(W17="X",PRECIOS!$I$22,0)+((IF(X17="X",PRECIOS!$I$23,0)+((IF(Y17="X",PRECIOS!$I$24,0)))))))))</f>
      </c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</row>
    <row r="18" spans="1:58" ht="30" customHeight="1">
      <c r="A18" s="186">
        <v>6</v>
      </c>
      <c r="B18" s="220"/>
      <c r="C18" s="221"/>
      <c r="D18" s="221"/>
      <c r="E18" s="222"/>
      <c r="F18" s="220"/>
      <c r="G18" s="221"/>
      <c r="H18" s="223"/>
      <c r="I18" s="224"/>
      <c r="J18" s="221"/>
      <c r="K18" s="223"/>
      <c r="L18" s="223"/>
      <c r="M18" s="225"/>
      <c r="N18" s="223"/>
      <c r="O18" s="223"/>
      <c r="P18" s="336"/>
      <c r="Q18" s="337"/>
      <c r="R18" s="338"/>
      <c r="S18" s="226"/>
      <c r="T18" s="153">
        <f t="shared" si="0"/>
      </c>
      <c r="U18" s="141">
        <f t="shared" si="1"/>
      </c>
      <c r="V18" s="140"/>
      <c r="W18" s="140"/>
      <c r="X18" s="140"/>
      <c r="Y18" s="140"/>
      <c r="Z18" s="143"/>
      <c r="AA18" s="155">
        <f>IF(SUM((IF(V18="X",PRECIOS!$I$21,0)+((IF(W18="X",PRECIOS!$I$22,0)+((IF(X18="X",PRECIOS!$I$23,0)+((IF(Y18="X",PRECIOS!$I$24,0)))))))))=0,"",(IF(V18="X",PRECIOS!$I$21,0)+((IF(W18="X",PRECIOS!$I$22,0)+((IF(X18="X",PRECIOS!$I$23,0)+((IF(Y18="X",PRECIOS!$I$24,0)))))))))</f>
      </c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  <c r="BF18" s="156"/>
    </row>
    <row r="19" spans="1:58" ht="30" customHeight="1">
      <c r="A19" s="186">
        <v>7</v>
      </c>
      <c r="B19" s="220"/>
      <c r="C19" s="221"/>
      <c r="D19" s="221"/>
      <c r="E19" s="222"/>
      <c r="F19" s="220"/>
      <c r="G19" s="221"/>
      <c r="H19" s="223"/>
      <c r="I19" s="224"/>
      <c r="J19" s="221"/>
      <c r="K19" s="223"/>
      <c r="L19" s="223"/>
      <c r="M19" s="225"/>
      <c r="N19" s="223"/>
      <c r="O19" s="223"/>
      <c r="P19" s="336"/>
      <c r="Q19" s="337"/>
      <c r="R19" s="338"/>
      <c r="S19" s="226"/>
      <c r="T19" s="153">
        <f t="shared" si="0"/>
      </c>
      <c r="U19" s="141">
        <f t="shared" si="1"/>
      </c>
      <c r="V19" s="140"/>
      <c r="W19" s="140"/>
      <c r="X19" s="140"/>
      <c r="Y19" s="140"/>
      <c r="Z19" s="143"/>
      <c r="AA19" s="155">
        <f>IF(SUM((IF(V19="X",PRECIOS!$I$21,0)+((IF(W19="X",PRECIOS!$I$22,0)+((IF(X19="X",PRECIOS!$I$23,0)+((IF(Y19="X",PRECIOS!$I$24,0)))))))))=0,"",(IF(V19="X",PRECIOS!$I$21,0)+((IF(W19="X",PRECIOS!$I$22,0)+((IF(X19="X",PRECIOS!$I$23,0)+((IF(Y19="X",PRECIOS!$I$24,0)))))))))</f>
      </c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  <c r="BF19" s="156"/>
    </row>
    <row r="20" spans="1:58" ht="30" customHeight="1">
      <c r="A20" s="186">
        <v>8</v>
      </c>
      <c r="B20" s="220"/>
      <c r="C20" s="221"/>
      <c r="D20" s="221"/>
      <c r="E20" s="222"/>
      <c r="F20" s="220"/>
      <c r="G20" s="221"/>
      <c r="H20" s="223"/>
      <c r="I20" s="224"/>
      <c r="J20" s="221"/>
      <c r="K20" s="223"/>
      <c r="L20" s="223"/>
      <c r="M20" s="225"/>
      <c r="N20" s="223"/>
      <c r="O20" s="223"/>
      <c r="P20" s="336"/>
      <c r="Q20" s="337"/>
      <c r="R20" s="338"/>
      <c r="S20" s="226"/>
      <c r="T20" s="153">
        <f t="shared" si="0"/>
      </c>
      <c r="U20" s="141">
        <f t="shared" si="1"/>
      </c>
      <c r="V20" s="140"/>
      <c r="W20" s="140"/>
      <c r="X20" s="140"/>
      <c r="Y20" s="140"/>
      <c r="Z20" s="143"/>
      <c r="AA20" s="155">
        <f>IF(SUM((IF(V20="X",PRECIOS!$I$21,0)+((IF(W20="X",PRECIOS!$I$22,0)+((IF(X20="X",PRECIOS!$I$23,0)+((IF(Y20="X",PRECIOS!$I$24,0)))))))))=0,"",(IF(V20="X",PRECIOS!$I$21,0)+((IF(W20="X",PRECIOS!$I$22,0)+((IF(X20="X",PRECIOS!$I$23,0)+((IF(Y20="X",PRECIOS!$I$24,0)))))))))</f>
      </c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  <c r="BF20" s="156"/>
    </row>
    <row r="21" spans="1:58" ht="30" customHeight="1">
      <c r="A21" s="186">
        <v>9</v>
      </c>
      <c r="B21" s="220"/>
      <c r="C21" s="221"/>
      <c r="D21" s="221"/>
      <c r="E21" s="222"/>
      <c r="F21" s="220"/>
      <c r="G21" s="221"/>
      <c r="H21" s="223"/>
      <c r="I21" s="224"/>
      <c r="J21" s="221"/>
      <c r="K21" s="223"/>
      <c r="L21" s="223"/>
      <c r="M21" s="225"/>
      <c r="N21" s="223"/>
      <c r="O21" s="223"/>
      <c r="P21" s="336"/>
      <c r="Q21" s="337"/>
      <c r="R21" s="338"/>
      <c r="S21" s="226"/>
      <c r="T21" s="153">
        <f t="shared" si="0"/>
      </c>
      <c r="U21" s="141">
        <f t="shared" si="1"/>
      </c>
      <c r="V21" s="140"/>
      <c r="W21" s="140"/>
      <c r="X21" s="140"/>
      <c r="Y21" s="140"/>
      <c r="Z21" s="143"/>
      <c r="AA21" s="155">
        <f>IF(SUM((IF(V21="X",PRECIOS!$I$21,0)+((IF(W21="X",PRECIOS!$I$22,0)+((IF(X21="X",PRECIOS!$I$23,0)+((IF(Y21="X",PRECIOS!$I$24,0)))))))))=0,"",(IF(V21="X",PRECIOS!$I$21,0)+((IF(W21="X",PRECIOS!$I$22,0)+((IF(X21="X",PRECIOS!$I$23,0)+((IF(Y21="X",PRECIOS!$I$24,0)))))))))</f>
      </c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156"/>
      <c r="BC21" s="156"/>
      <c r="BD21" s="156"/>
      <c r="BE21" s="156"/>
      <c r="BF21" s="156"/>
    </row>
    <row r="22" spans="1:58" ht="30" customHeight="1">
      <c r="A22" s="186">
        <v>10</v>
      </c>
      <c r="B22" s="220"/>
      <c r="C22" s="221"/>
      <c r="D22" s="221"/>
      <c r="E22" s="222"/>
      <c r="F22" s="220"/>
      <c r="G22" s="221"/>
      <c r="H22" s="223"/>
      <c r="I22" s="224"/>
      <c r="J22" s="221"/>
      <c r="K22" s="223"/>
      <c r="L22" s="223"/>
      <c r="M22" s="225"/>
      <c r="N22" s="223"/>
      <c r="O22" s="223"/>
      <c r="P22" s="336"/>
      <c r="Q22" s="337"/>
      <c r="R22" s="338"/>
      <c r="S22" s="226"/>
      <c r="T22" s="153">
        <f t="shared" si="0"/>
      </c>
      <c r="U22" s="141">
        <f t="shared" si="1"/>
      </c>
      <c r="V22" s="140"/>
      <c r="W22" s="140"/>
      <c r="X22" s="140"/>
      <c r="Y22" s="140"/>
      <c r="Z22" s="143"/>
      <c r="AA22" s="155">
        <f>IF(SUM((IF(V22="X",PRECIOS!$I$21,0)+((IF(W22="X",PRECIOS!$I$22,0)+((IF(X22="X",PRECIOS!$I$23,0)+((IF(Y22="X",PRECIOS!$I$24,0)))))))))=0,"",(IF(V22="X",PRECIOS!$I$21,0)+((IF(W22="X",PRECIOS!$I$22,0)+((IF(X22="X",PRECIOS!$I$23,0)+((IF(Y22="X",PRECIOS!$I$24,0)))))))))</f>
      </c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6"/>
      <c r="BA22" s="156"/>
      <c r="BB22" s="156"/>
      <c r="BC22" s="156"/>
      <c r="BD22" s="156"/>
      <c r="BE22" s="156"/>
      <c r="BF22" s="156"/>
    </row>
    <row r="23" spans="1:58" ht="30" customHeight="1">
      <c r="A23" s="186">
        <v>11</v>
      </c>
      <c r="B23" s="220"/>
      <c r="C23" s="221"/>
      <c r="D23" s="221"/>
      <c r="E23" s="222"/>
      <c r="F23" s="220"/>
      <c r="G23" s="221"/>
      <c r="H23" s="223"/>
      <c r="I23" s="224"/>
      <c r="J23" s="221"/>
      <c r="K23" s="223"/>
      <c r="L23" s="223"/>
      <c r="M23" s="225"/>
      <c r="N23" s="223"/>
      <c r="O23" s="223"/>
      <c r="P23" s="336"/>
      <c r="Q23" s="337"/>
      <c r="R23" s="338"/>
      <c r="S23" s="226"/>
      <c r="T23" s="153">
        <f t="shared" si="0"/>
      </c>
      <c r="U23" s="141">
        <f t="shared" si="1"/>
      </c>
      <c r="V23" s="140"/>
      <c r="W23" s="140"/>
      <c r="X23" s="140"/>
      <c r="Y23" s="140"/>
      <c r="Z23" s="143"/>
      <c r="AA23" s="155">
        <f>IF(SUM((IF(V23="X",PRECIOS!$I$21,0)+((IF(W23="X",PRECIOS!$I$22,0)+((IF(X23="X",PRECIOS!$I$23,0)+((IF(Y23="X",PRECIOS!$I$24,0)))))))))=0,"",(IF(V23="X",PRECIOS!$I$21,0)+((IF(W23="X",PRECIOS!$I$22,0)+((IF(X23="X",PRECIOS!$I$23,0)+((IF(Y23="X",PRECIOS!$I$24,0)))))))))</f>
      </c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  <c r="BA23" s="156"/>
      <c r="BB23" s="156"/>
      <c r="BC23" s="156"/>
      <c r="BD23" s="156"/>
      <c r="BE23" s="156"/>
      <c r="BF23" s="156"/>
    </row>
    <row r="24" spans="1:58" ht="30" customHeight="1">
      <c r="A24" s="186">
        <v>12</v>
      </c>
      <c r="B24" s="220"/>
      <c r="C24" s="221"/>
      <c r="D24" s="221"/>
      <c r="E24" s="222"/>
      <c r="F24" s="220"/>
      <c r="G24" s="221"/>
      <c r="H24" s="223"/>
      <c r="I24" s="224"/>
      <c r="J24" s="221"/>
      <c r="K24" s="223"/>
      <c r="L24" s="223"/>
      <c r="M24" s="225"/>
      <c r="N24" s="223"/>
      <c r="O24" s="223"/>
      <c r="P24" s="336"/>
      <c r="Q24" s="337"/>
      <c r="R24" s="338"/>
      <c r="S24" s="226"/>
      <c r="T24" s="153">
        <f t="shared" si="0"/>
      </c>
      <c r="U24" s="141">
        <f t="shared" si="1"/>
      </c>
      <c r="V24" s="140"/>
      <c r="W24" s="140"/>
      <c r="X24" s="140"/>
      <c r="Y24" s="140"/>
      <c r="Z24" s="143"/>
      <c r="AA24" s="155">
        <f>IF(SUM((IF(V24="X",PRECIOS!$I$21,0)+((IF(W24="X",PRECIOS!$I$22,0)+((IF(X24="X",PRECIOS!$I$23,0)+((IF(Y24="X",PRECIOS!$I$24,0)))))))))=0,"",(IF(V24="X",PRECIOS!$I$21,0)+((IF(W24="X",PRECIOS!$I$22,0)+((IF(X24="X",PRECIOS!$I$23,0)+((IF(Y24="X",PRECIOS!$I$24,0)))))))))</f>
      </c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AZ24" s="156"/>
      <c r="BA24" s="156"/>
      <c r="BB24" s="156"/>
      <c r="BC24" s="156"/>
      <c r="BD24" s="156"/>
      <c r="BE24" s="156"/>
      <c r="BF24" s="156"/>
    </row>
    <row r="25" spans="1:58" ht="30" customHeight="1">
      <c r="A25" s="186">
        <v>13</v>
      </c>
      <c r="B25" s="220"/>
      <c r="C25" s="221"/>
      <c r="D25" s="221"/>
      <c r="E25" s="222"/>
      <c r="F25" s="220"/>
      <c r="G25" s="221"/>
      <c r="H25" s="223"/>
      <c r="I25" s="224"/>
      <c r="J25" s="221"/>
      <c r="K25" s="223"/>
      <c r="L25" s="223"/>
      <c r="M25" s="225"/>
      <c r="N25" s="223"/>
      <c r="O25" s="223"/>
      <c r="P25" s="336"/>
      <c r="Q25" s="337"/>
      <c r="R25" s="338"/>
      <c r="S25" s="226"/>
      <c r="T25" s="153">
        <f t="shared" si="0"/>
      </c>
      <c r="U25" s="141">
        <f t="shared" si="1"/>
      </c>
      <c r="V25" s="140"/>
      <c r="W25" s="140"/>
      <c r="X25" s="140"/>
      <c r="Y25" s="140"/>
      <c r="Z25" s="143"/>
      <c r="AA25" s="155">
        <f>IF(SUM((IF(V25="X",PRECIOS!$I$21,0)+((IF(W25="X",PRECIOS!$I$22,0)+((IF(X25="X",PRECIOS!$I$23,0)+((IF(Y25="X",PRECIOS!$I$24,0)))))))))=0,"",(IF(V25="X",PRECIOS!$I$21,0)+((IF(W25="X",PRECIOS!$I$22,0)+((IF(X25="X",PRECIOS!$I$23,0)+((IF(Y25="X",PRECIOS!$I$24,0)))))))))</f>
      </c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/>
      <c r="AW25" s="156"/>
      <c r="AX25" s="156"/>
      <c r="AY25" s="156"/>
      <c r="AZ25" s="156"/>
      <c r="BA25" s="156"/>
      <c r="BB25" s="156"/>
      <c r="BC25" s="156"/>
      <c r="BD25" s="156"/>
      <c r="BE25" s="156"/>
      <c r="BF25" s="156"/>
    </row>
    <row r="26" spans="1:58" ht="30" customHeight="1">
      <c r="A26" s="186">
        <v>14</v>
      </c>
      <c r="B26" s="220"/>
      <c r="C26" s="221"/>
      <c r="D26" s="221"/>
      <c r="E26" s="222"/>
      <c r="F26" s="220"/>
      <c r="G26" s="221"/>
      <c r="H26" s="223"/>
      <c r="I26" s="224"/>
      <c r="J26" s="221"/>
      <c r="K26" s="223"/>
      <c r="L26" s="223"/>
      <c r="M26" s="225"/>
      <c r="N26" s="223"/>
      <c r="O26" s="223"/>
      <c r="P26" s="336"/>
      <c r="Q26" s="337"/>
      <c r="R26" s="338"/>
      <c r="S26" s="226"/>
      <c r="T26" s="153">
        <f t="shared" si="0"/>
      </c>
      <c r="U26" s="141">
        <f t="shared" si="1"/>
      </c>
      <c r="V26" s="140"/>
      <c r="W26" s="140"/>
      <c r="X26" s="140"/>
      <c r="Y26" s="140"/>
      <c r="Z26" s="143"/>
      <c r="AA26" s="155">
        <f>IF(SUM((IF(V26="X",PRECIOS!$I$21,0)+((IF(W26="X",PRECIOS!$I$22,0)+((IF(X26="X",PRECIOS!$I$23,0)+((IF(Y26="X",PRECIOS!$I$24,0)))))))))=0,"",(IF(V26="X",PRECIOS!$I$21,0)+((IF(W26="X",PRECIOS!$I$22,0)+((IF(X26="X",PRECIOS!$I$23,0)+((IF(Y26="X",PRECIOS!$I$24,0)))))))))</f>
      </c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  <c r="AW26" s="156"/>
      <c r="AX26" s="156"/>
      <c r="AY26" s="156"/>
      <c r="AZ26" s="156"/>
      <c r="BA26" s="156"/>
      <c r="BB26" s="156"/>
      <c r="BC26" s="156"/>
      <c r="BD26" s="156"/>
      <c r="BE26" s="156"/>
      <c r="BF26" s="156"/>
    </row>
    <row r="27" spans="1:58" ht="30" customHeight="1">
      <c r="A27" s="186">
        <v>15</v>
      </c>
      <c r="B27" s="220"/>
      <c r="C27" s="221"/>
      <c r="D27" s="221"/>
      <c r="E27" s="222"/>
      <c r="F27" s="220"/>
      <c r="G27" s="221"/>
      <c r="H27" s="223"/>
      <c r="I27" s="224"/>
      <c r="J27" s="221"/>
      <c r="K27" s="223"/>
      <c r="L27" s="223"/>
      <c r="M27" s="225"/>
      <c r="N27" s="223"/>
      <c r="O27" s="223"/>
      <c r="P27" s="336"/>
      <c r="Q27" s="337"/>
      <c r="R27" s="338"/>
      <c r="S27" s="226"/>
      <c r="T27" s="153">
        <f t="shared" si="0"/>
      </c>
      <c r="U27" s="141">
        <f t="shared" si="1"/>
      </c>
      <c r="V27" s="140"/>
      <c r="W27" s="140"/>
      <c r="X27" s="140"/>
      <c r="Y27" s="140"/>
      <c r="Z27" s="143"/>
      <c r="AA27" s="155">
        <f>IF(SUM((IF(V27="X",PRECIOS!$I$21,0)+((IF(W27="X",PRECIOS!$I$22,0)+((IF(X27="X",PRECIOS!$I$23,0)+((IF(Y27="X",PRECIOS!$I$24,0)))))))))=0,"",(IF(V27="X",PRECIOS!$I$21,0)+((IF(W27="X",PRECIOS!$I$22,0)+((IF(X27="X",PRECIOS!$I$23,0)+((IF(Y27="X",PRECIOS!$I$24,0)))))))))</f>
      </c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56"/>
      <c r="BB27" s="156"/>
      <c r="BC27" s="156"/>
      <c r="BD27" s="156"/>
      <c r="BE27" s="156"/>
      <c r="BF27" s="156"/>
    </row>
    <row r="28" spans="1:58" ht="30.75" customHeight="1" thickBot="1">
      <c r="A28" s="144"/>
      <c r="B28" s="144"/>
      <c r="C28" s="144"/>
      <c r="D28" s="144"/>
      <c r="E28" s="144"/>
      <c r="F28" s="144"/>
      <c r="G28" s="144"/>
      <c r="H28" s="144"/>
      <c r="I28" s="144"/>
      <c r="J28" s="144"/>
      <c r="K28" s="339" t="s">
        <v>39</v>
      </c>
      <c r="L28" s="339"/>
      <c r="M28" s="339"/>
      <c r="N28" s="339"/>
      <c r="O28" s="339"/>
      <c r="P28" s="339"/>
      <c r="Q28" s="339"/>
      <c r="R28" s="339"/>
      <c r="S28" s="340"/>
      <c r="T28" s="154">
        <f>IF((SUM(T13:T27)+SUM(AA13:AA27))=0,"",(SUM(T13:T27)+SUM(AA13:AA27)))</f>
      </c>
      <c r="AA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6"/>
      <c r="BB28" s="156"/>
      <c r="BC28" s="156"/>
      <c r="BD28" s="156"/>
      <c r="BE28" s="156"/>
      <c r="BF28" s="156"/>
    </row>
    <row r="29" spans="29:58" ht="28.5" customHeight="1"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/>
      <c r="AW29" s="156"/>
      <c r="AX29" s="156"/>
      <c r="AY29" s="156"/>
      <c r="AZ29" s="156"/>
      <c r="BA29" s="156"/>
      <c r="BB29" s="156"/>
      <c r="BC29" s="156"/>
      <c r="BD29" s="156"/>
      <c r="BE29" s="156"/>
      <c r="BF29" s="156"/>
    </row>
    <row r="30" spans="13:58" ht="18">
      <c r="M30" s="145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6"/>
      <c r="BB30" s="156"/>
      <c r="BC30" s="156"/>
      <c r="BD30" s="156"/>
      <c r="BE30" s="156"/>
      <c r="BF30" s="156"/>
    </row>
    <row r="31" spans="20:58" ht="27" customHeight="1">
      <c r="T31" s="156"/>
      <c r="U31" s="183" t="s">
        <v>12</v>
      </c>
      <c r="V31" s="156"/>
      <c r="W31" s="156"/>
      <c r="X31" s="156"/>
      <c r="Y31" s="156"/>
      <c r="Z31" s="156"/>
      <c r="AA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/>
      <c r="AW31" s="156"/>
      <c r="AX31" s="156"/>
      <c r="AY31" s="156"/>
      <c r="AZ31" s="156"/>
      <c r="BA31" s="156"/>
      <c r="BB31" s="156"/>
      <c r="BC31" s="156"/>
      <c r="BD31" s="156"/>
      <c r="BE31" s="156"/>
      <c r="BF31" s="156"/>
    </row>
    <row r="32" spans="20:58" ht="15.75">
      <c r="T32" s="156"/>
      <c r="U32" s="183" t="s">
        <v>14</v>
      </c>
      <c r="V32" s="156"/>
      <c r="W32" s="156"/>
      <c r="X32" s="156"/>
      <c r="Y32" s="156"/>
      <c r="Z32" s="156"/>
      <c r="AA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  <c r="BF32" s="156"/>
    </row>
    <row r="33" spans="20:58" ht="14.25">
      <c r="T33" s="156"/>
      <c r="U33" s="156"/>
      <c r="V33" s="156"/>
      <c r="W33" s="156"/>
      <c r="X33" s="156"/>
      <c r="Y33" s="156"/>
      <c r="Z33" s="156"/>
      <c r="AA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  <c r="BF33" s="156"/>
    </row>
  </sheetData>
  <sheetProtection password="C7D6" sheet="1" objects="1" scenarios="1"/>
  <mergeCells count="26">
    <mergeCell ref="A1:C1"/>
    <mergeCell ref="C5:D5"/>
    <mergeCell ref="J5:N5"/>
    <mergeCell ref="O5:R5"/>
    <mergeCell ref="T5:AA9"/>
    <mergeCell ref="C7:D7"/>
    <mergeCell ref="C8:D8"/>
    <mergeCell ref="C12:D12"/>
    <mergeCell ref="P12:R12"/>
    <mergeCell ref="P13:R13"/>
    <mergeCell ref="P14:R14"/>
    <mergeCell ref="P15:R15"/>
    <mergeCell ref="P16:R16"/>
    <mergeCell ref="K28:S28"/>
    <mergeCell ref="P17:R17"/>
    <mergeCell ref="P18:R18"/>
    <mergeCell ref="P19:R19"/>
    <mergeCell ref="P20:R20"/>
    <mergeCell ref="P21:R21"/>
    <mergeCell ref="P22:R22"/>
    <mergeCell ref="Y12:Z12"/>
    <mergeCell ref="P23:R23"/>
    <mergeCell ref="P24:R24"/>
    <mergeCell ref="P25:R25"/>
    <mergeCell ref="P26:R26"/>
    <mergeCell ref="P27:R2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1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1">
    <pageSetUpPr fitToPage="1"/>
  </sheetPr>
  <dimension ref="A1:AY33"/>
  <sheetViews>
    <sheetView zoomScale="40" zoomScaleNormal="40" zoomScalePageLayoutView="0" workbookViewId="0" topLeftCell="A1">
      <selection activeCell="S13" sqref="S13"/>
    </sheetView>
  </sheetViews>
  <sheetFormatPr defaultColWidth="11.421875" defaultRowHeight="12.75"/>
  <cols>
    <col min="1" max="1" width="5.421875" style="114" customWidth="1"/>
    <col min="2" max="2" width="19.140625" style="115" customWidth="1"/>
    <col min="3" max="3" width="22.140625" style="114" customWidth="1"/>
    <col min="4" max="4" width="24.7109375" style="114" customWidth="1"/>
    <col min="5" max="5" width="21.8515625" style="114" customWidth="1"/>
    <col min="6" max="6" width="17.28125" style="114" customWidth="1"/>
    <col min="7" max="8" width="5.140625" style="115" customWidth="1"/>
    <col min="9" max="9" width="24.00390625" style="116" customWidth="1"/>
    <col min="10" max="10" width="9.57421875" style="115" customWidth="1"/>
    <col min="11" max="11" width="18.7109375" style="114" customWidth="1"/>
    <col min="12" max="12" width="2.8515625" style="114" customWidth="1"/>
    <col min="13" max="14" width="3.00390625" style="114" customWidth="1"/>
    <col min="15" max="15" width="3.00390625" style="117" customWidth="1"/>
    <col min="16" max="17" width="3.00390625" style="114" customWidth="1"/>
    <col min="18" max="18" width="7.140625" style="114" customWidth="1"/>
    <col min="19" max="19" width="21.8515625" style="114" customWidth="1"/>
    <col min="20" max="20" width="17.28125" style="114" customWidth="1"/>
    <col min="21" max="21" width="57.7109375" style="114" bestFit="1" customWidth="1"/>
    <col min="22" max="22" width="3.7109375" style="114" customWidth="1"/>
    <col min="23" max="23" width="3.28125" style="114" customWidth="1"/>
    <col min="24" max="24" width="3.421875" style="114" customWidth="1"/>
    <col min="25" max="26" width="3.00390625" style="114" customWidth="1"/>
    <col min="27" max="27" width="11.7109375" style="114" bestFit="1" customWidth="1"/>
    <col min="28" max="16384" width="11.421875" style="114" customWidth="1"/>
  </cols>
  <sheetData>
    <row r="1" spans="1:51" ht="66.75" customHeight="1">
      <c r="A1" s="351" t="s">
        <v>40</v>
      </c>
      <c r="B1" s="352"/>
      <c r="C1" s="353"/>
      <c r="D1" s="156"/>
      <c r="E1" s="156"/>
      <c r="F1" s="157"/>
      <c r="G1" s="158"/>
      <c r="H1" s="158"/>
      <c r="I1" s="159"/>
      <c r="J1" s="158"/>
      <c r="K1" s="156"/>
      <c r="L1" s="156"/>
      <c r="M1" s="156"/>
      <c r="N1" s="156"/>
      <c r="O1" s="160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56"/>
      <c r="AX1" s="156"/>
      <c r="AY1" s="156"/>
    </row>
    <row r="2" spans="1:51" ht="14.25">
      <c r="A2" s="161" t="s">
        <v>34</v>
      </c>
      <c r="B2" s="118"/>
      <c r="C2" s="119"/>
      <c r="F2" s="120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</row>
    <row r="3" spans="1:51" ht="14.25">
      <c r="A3" s="165" t="s">
        <v>35</v>
      </c>
      <c r="B3" s="121"/>
      <c r="C3" s="122"/>
      <c r="E3" s="114" t="s">
        <v>41</v>
      </c>
      <c r="F3" s="120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</row>
    <row r="4" spans="1:51" s="125" customFormat="1" ht="13.5" thickBot="1">
      <c r="A4" s="165" t="s">
        <v>36</v>
      </c>
      <c r="B4" s="207"/>
      <c r="C4" s="196"/>
      <c r="E4" s="114" t="s">
        <v>13</v>
      </c>
      <c r="F4" s="120"/>
      <c r="G4" s="126"/>
      <c r="H4" s="126"/>
      <c r="J4" s="126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68"/>
      <c r="AS4" s="168"/>
      <c r="AT4" s="168"/>
      <c r="AU4" s="168"/>
      <c r="AV4" s="168"/>
      <c r="AW4" s="168"/>
      <c r="AX4" s="168"/>
      <c r="AY4" s="168"/>
    </row>
    <row r="5" spans="1:51" s="136" customFormat="1" ht="21.75" customHeight="1" thickBot="1">
      <c r="A5" s="197" t="s">
        <v>15</v>
      </c>
      <c r="B5" s="209"/>
      <c r="C5" s="354"/>
      <c r="D5" s="354"/>
      <c r="E5" s="199"/>
      <c r="F5" s="172" t="s">
        <v>42</v>
      </c>
      <c r="G5" s="200"/>
      <c r="H5" s="200"/>
      <c r="I5" s="199"/>
      <c r="J5" s="355" t="s">
        <v>16</v>
      </c>
      <c r="K5" s="356"/>
      <c r="L5" s="356"/>
      <c r="M5" s="356"/>
      <c r="N5" s="357"/>
      <c r="O5" s="358" t="s">
        <v>18</v>
      </c>
      <c r="P5" s="359"/>
      <c r="Q5" s="359"/>
      <c r="R5" s="360"/>
      <c r="S5" s="131"/>
      <c r="T5" s="381" t="s">
        <v>50</v>
      </c>
      <c r="U5" s="382"/>
      <c r="V5" s="382"/>
      <c r="W5" s="382"/>
      <c r="X5" s="382"/>
      <c r="Y5" s="382"/>
      <c r="Z5" s="382"/>
      <c r="AA5" s="383"/>
      <c r="AB5" s="208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179"/>
      <c r="AQ5" s="179"/>
      <c r="AR5" s="179"/>
      <c r="AS5" s="179"/>
      <c r="AT5" s="179"/>
      <c r="AU5" s="179"/>
      <c r="AV5" s="179"/>
      <c r="AW5" s="179"/>
      <c r="AX5" s="179"/>
      <c r="AY5" s="179"/>
    </row>
    <row r="6" spans="1:51" ht="15.75" customHeight="1" thickBot="1">
      <c r="A6" s="169" t="s">
        <v>37</v>
      </c>
      <c r="B6" s="127"/>
      <c r="C6" s="45"/>
      <c r="D6" s="127"/>
      <c r="E6" s="201"/>
      <c r="F6" s="177" t="s">
        <v>52</v>
      </c>
      <c r="G6" s="166"/>
      <c r="H6" s="166"/>
      <c r="I6" s="202"/>
      <c r="J6" s="166"/>
      <c r="K6" s="201"/>
      <c r="L6" s="201"/>
      <c r="M6" s="201"/>
      <c r="N6" s="201"/>
      <c r="O6" s="179"/>
      <c r="P6" s="201"/>
      <c r="Q6" s="201"/>
      <c r="R6" s="201"/>
      <c r="S6" s="208"/>
      <c r="T6" s="384"/>
      <c r="U6" s="385"/>
      <c r="V6" s="385"/>
      <c r="W6" s="385"/>
      <c r="X6" s="385"/>
      <c r="Y6" s="385"/>
      <c r="Z6" s="385"/>
      <c r="AA6" s="38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</row>
    <row r="7" spans="1:51" ht="13.5" customHeight="1" thickBot="1">
      <c r="A7" s="169" t="s">
        <v>45</v>
      </c>
      <c r="B7" s="127"/>
      <c r="C7" s="370"/>
      <c r="D7" s="370"/>
      <c r="E7" s="208"/>
      <c r="F7" s="210"/>
      <c r="G7" s="121"/>
      <c r="H7" s="121"/>
      <c r="I7" s="211"/>
      <c r="J7" s="121"/>
      <c r="K7" s="212"/>
      <c r="L7" s="208"/>
      <c r="M7" s="208"/>
      <c r="N7" s="208"/>
      <c r="O7" s="136"/>
      <c r="P7" s="208"/>
      <c r="Q7" s="136"/>
      <c r="R7" s="208"/>
      <c r="S7" s="208"/>
      <c r="T7" s="384"/>
      <c r="U7" s="385"/>
      <c r="V7" s="385"/>
      <c r="W7" s="385"/>
      <c r="X7" s="385"/>
      <c r="Y7" s="385"/>
      <c r="Z7" s="385"/>
      <c r="AA7" s="38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</row>
    <row r="8" spans="1:51" ht="13.5" customHeight="1" thickBot="1">
      <c r="A8" s="169" t="s">
        <v>43</v>
      </c>
      <c r="B8" s="127"/>
      <c r="C8" s="371"/>
      <c r="D8" s="371"/>
      <c r="E8" s="206" t="s">
        <v>17</v>
      </c>
      <c r="F8" s="18"/>
      <c r="G8" s="121"/>
      <c r="H8" s="121"/>
      <c r="I8" s="213"/>
      <c r="J8" s="121"/>
      <c r="K8" s="208"/>
      <c r="L8" s="212"/>
      <c r="M8" s="208"/>
      <c r="N8" s="208"/>
      <c r="O8" s="136"/>
      <c r="P8" s="208"/>
      <c r="Q8" s="137"/>
      <c r="R8" s="208"/>
      <c r="S8" s="208"/>
      <c r="T8" s="384"/>
      <c r="U8" s="385"/>
      <c r="V8" s="385"/>
      <c r="W8" s="385"/>
      <c r="X8" s="385"/>
      <c r="Y8" s="385"/>
      <c r="Z8" s="385"/>
      <c r="AA8" s="38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</row>
    <row r="9" spans="1:51" ht="15" thickBot="1">
      <c r="A9" s="169" t="s">
        <v>19</v>
      </c>
      <c r="B9" s="127"/>
      <c r="C9" s="46"/>
      <c r="D9" s="127"/>
      <c r="E9" s="201"/>
      <c r="F9" s="208"/>
      <c r="G9" s="121"/>
      <c r="H9" s="121"/>
      <c r="I9" s="213"/>
      <c r="J9" s="121"/>
      <c r="K9" s="208"/>
      <c r="L9" s="208"/>
      <c r="M9" s="208"/>
      <c r="N9" s="208"/>
      <c r="O9" s="136"/>
      <c r="P9" s="208"/>
      <c r="Q9" s="208"/>
      <c r="R9" s="208"/>
      <c r="S9" s="208"/>
      <c r="T9" s="387"/>
      <c r="U9" s="388"/>
      <c r="V9" s="388"/>
      <c r="W9" s="388"/>
      <c r="X9" s="388"/>
      <c r="Y9" s="388"/>
      <c r="Z9" s="388"/>
      <c r="AA9" s="389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</row>
    <row r="10" spans="1:51" ht="15" thickBot="1">
      <c r="A10" s="175" t="s">
        <v>44</v>
      </c>
      <c r="B10" s="132"/>
      <c r="C10" s="47"/>
      <c r="D10" s="132"/>
      <c r="E10" s="180" t="s">
        <v>20</v>
      </c>
      <c r="F10" s="19"/>
      <c r="K10" s="135" t="s">
        <v>47</v>
      </c>
      <c r="L10" s="135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</row>
    <row r="11" spans="1:51" ht="15.75">
      <c r="A11" s="183" t="s">
        <v>30</v>
      </c>
      <c r="B11" s="138"/>
      <c r="C11" s="47"/>
      <c r="D11" s="132"/>
      <c r="E11" s="156"/>
      <c r="V11" s="139" t="s">
        <v>21</v>
      </c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</row>
    <row r="12" spans="1:51" s="139" customFormat="1" ht="57" customHeight="1">
      <c r="A12" s="146"/>
      <c r="B12" s="147" t="s">
        <v>22</v>
      </c>
      <c r="C12" s="341" t="s">
        <v>23</v>
      </c>
      <c r="D12" s="341"/>
      <c r="E12" s="147" t="s">
        <v>24</v>
      </c>
      <c r="F12" s="148" t="s">
        <v>48</v>
      </c>
      <c r="G12" s="147" t="s">
        <v>25</v>
      </c>
      <c r="H12" s="147" t="s">
        <v>26</v>
      </c>
      <c r="I12" s="149" t="s">
        <v>27</v>
      </c>
      <c r="J12" s="147" t="s">
        <v>28</v>
      </c>
      <c r="K12" s="147" t="s">
        <v>43</v>
      </c>
      <c r="L12" s="147" t="s">
        <v>7</v>
      </c>
      <c r="M12" s="147" t="s">
        <v>3</v>
      </c>
      <c r="N12" s="147" t="s">
        <v>4</v>
      </c>
      <c r="O12" s="147" t="s">
        <v>5</v>
      </c>
      <c r="P12" s="342" t="s">
        <v>49</v>
      </c>
      <c r="Q12" s="343"/>
      <c r="R12" s="344"/>
      <c r="S12" s="150" t="s">
        <v>38</v>
      </c>
      <c r="T12" s="151" t="s">
        <v>29</v>
      </c>
      <c r="U12" s="151" t="s">
        <v>30</v>
      </c>
      <c r="V12" s="151">
        <v>1</v>
      </c>
      <c r="W12" s="151">
        <v>2</v>
      </c>
      <c r="X12" s="151">
        <v>3</v>
      </c>
      <c r="Y12" s="151">
        <v>4</v>
      </c>
      <c r="Z12" s="151">
        <v>5</v>
      </c>
      <c r="AA12" s="152" t="s">
        <v>29</v>
      </c>
      <c r="AC12" s="185"/>
      <c r="AD12" s="185"/>
      <c r="AE12" s="188"/>
      <c r="AF12" s="188"/>
      <c r="AG12" s="188"/>
      <c r="AH12" s="187"/>
      <c r="AI12" s="187"/>
      <c r="AJ12" s="187"/>
      <c r="AK12" s="187" t="s">
        <v>1</v>
      </c>
      <c r="AL12" s="187" t="s">
        <v>1</v>
      </c>
      <c r="AM12" s="187" t="s">
        <v>1</v>
      </c>
      <c r="AN12" s="187" t="s">
        <v>1</v>
      </c>
      <c r="AO12" s="187" t="s">
        <v>1</v>
      </c>
      <c r="AP12" s="187" t="s">
        <v>2</v>
      </c>
      <c r="AQ12" s="187" t="s">
        <v>2</v>
      </c>
      <c r="AR12" s="187" t="s">
        <v>2</v>
      </c>
      <c r="AS12" s="187" t="s">
        <v>2</v>
      </c>
      <c r="AT12" s="190"/>
      <c r="AU12" s="185"/>
      <c r="AV12" s="185"/>
      <c r="AW12" s="185"/>
      <c r="AX12" s="185"/>
      <c r="AY12" s="185"/>
    </row>
    <row r="13" spans="1:51" ht="30" customHeight="1">
      <c r="A13" s="186">
        <v>1</v>
      </c>
      <c r="B13" s="58"/>
      <c r="C13" s="59"/>
      <c r="D13" s="59"/>
      <c r="E13" s="60"/>
      <c r="F13" s="58"/>
      <c r="G13" s="59"/>
      <c r="H13" s="61"/>
      <c r="I13" s="62"/>
      <c r="J13" s="59"/>
      <c r="K13" s="61"/>
      <c r="L13" s="61"/>
      <c r="M13" s="63"/>
      <c r="N13" s="61"/>
      <c r="O13" s="61"/>
      <c r="P13" s="375" t="s">
        <v>31</v>
      </c>
      <c r="Q13" s="376"/>
      <c r="R13" s="377"/>
      <c r="S13" s="64"/>
      <c r="T13" s="153">
        <f>IF(S13="X",IF(L13="X",($AK$14-2),IF(M13="X",($AL$14-2),IF(N13="X",($AM$14-2),IF(O13="X",($AN$14-2),)))),IF(S13="",IF(L13="X",$AK$14,IF(M13="X",$AL$14,IF(N13="X",$AM$14,IF(O13="X",$AN$14,""))))))</f>
      </c>
      <c r="U13" s="141">
        <f>IF(S13="X","HAY QUE AÑADIR UN EMAIL","")</f>
      </c>
      <c r="V13" s="140"/>
      <c r="W13" s="140"/>
      <c r="X13" s="140"/>
      <c r="Y13" s="142"/>
      <c r="Z13" s="143"/>
      <c r="AA13" s="155">
        <f>IF(SUM((IF(V13="X",PRECIOS!$I$21,0)+((IF(W13="X",PRECIOS!$I$22,0)+((IF(X13="X",PRECIOS!$I$23,0)+((IF(Y13="X",PRECIOS!$I$24,0))+((IF(Z13="X",PRECIOS!$I$25,0))))))))))=0,"",(IF(V13="X",PRECIOS!$I$21,0)+((IF(W13="X",PRECIOS!$I$22,0)+((IF(X13="X",PRECIOS!$I$23,0)+((IF(Y13="X",PRECIOS!$I$24,0))+((IF(Z13="X",PRECIOS!$I$25,0))))))))))</f>
      </c>
      <c r="AC13" s="156"/>
      <c r="AD13" s="156"/>
      <c r="AE13" s="188"/>
      <c r="AF13" s="188"/>
      <c r="AG13" s="188"/>
      <c r="AH13" s="187"/>
      <c r="AI13" s="187"/>
      <c r="AJ13" s="187"/>
      <c r="AK13" s="187" t="s">
        <v>7</v>
      </c>
      <c r="AL13" s="187" t="s">
        <v>3</v>
      </c>
      <c r="AM13" s="187" t="s">
        <v>4</v>
      </c>
      <c r="AN13" s="187" t="s">
        <v>5</v>
      </c>
      <c r="AO13" s="187" t="s">
        <v>6</v>
      </c>
      <c r="AP13" s="187" t="s">
        <v>7</v>
      </c>
      <c r="AQ13" s="187" t="s">
        <v>3</v>
      </c>
      <c r="AR13" s="187" t="s">
        <v>4</v>
      </c>
      <c r="AS13" s="187" t="s">
        <v>5</v>
      </c>
      <c r="AT13" s="189"/>
      <c r="AU13" s="156"/>
      <c r="AV13" s="156"/>
      <c r="AW13" s="156"/>
      <c r="AX13" s="156"/>
      <c r="AY13" s="156"/>
    </row>
    <row r="14" spans="1:51" ht="30" customHeight="1">
      <c r="A14" s="186">
        <v>2</v>
      </c>
      <c r="B14" s="65"/>
      <c r="C14" s="66"/>
      <c r="D14" s="66"/>
      <c r="E14" s="67"/>
      <c r="F14" s="65"/>
      <c r="G14" s="66"/>
      <c r="H14" s="68"/>
      <c r="I14" s="69"/>
      <c r="J14" s="66"/>
      <c r="K14" s="68"/>
      <c r="L14" s="68"/>
      <c r="M14" s="70"/>
      <c r="N14" s="68"/>
      <c r="O14" s="68"/>
      <c r="P14" s="378"/>
      <c r="Q14" s="379"/>
      <c r="R14" s="380"/>
      <c r="S14" s="71"/>
      <c r="T14" s="153">
        <f aca="true" t="shared" si="0" ref="T14:T27">IF(S14="X",IF(L14="X",($AK$14-2),IF(M14="X",($AL$14-2),IF(N14="X",($AM$14-2),IF(O14="X",($AN$14-2),)))),IF(S14="",IF(L14="X",$AK$14,IF(M14="X",$AL$14,IF(N14="X",$AM$14,IF(O14="X",$AN$14,""))))))</f>
      </c>
      <c r="U14" s="141">
        <f aca="true" t="shared" si="1" ref="U14:U27">IF(S14="X","HAY QUE AÑADIR UN EMAIL","")</f>
      </c>
      <c r="V14" s="142"/>
      <c r="W14" s="142"/>
      <c r="X14" s="142"/>
      <c r="Y14" s="142"/>
      <c r="Z14" s="143"/>
      <c r="AA14" s="155">
        <f>IF(SUM((IF(V14="X",PRECIOS!$I$21,0)+((IF(W14="X",PRECIOS!$I$22,0)+((IF(X14="X",PRECIOS!$I$23,0)+((IF(Y14="X",PRECIOS!$I$24,0))+((IF(Z14="X",PRECIOS!$I$25,0))))))))))=0,"",(IF(V14="X",PRECIOS!$I$21,0)+((IF(W14="X",PRECIOS!$I$22,0)+((IF(X14="X",PRECIOS!$I$23,0)+((IF(Y14="X",PRECIOS!$I$24,0))+((IF(Z14="X",PRECIOS!$I$25,0))))))))))</f>
      </c>
      <c r="AC14" s="156"/>
      <c r="AD14" s="156"/>
      <c r="AE14" s="57"/>
      <c r="AF14" s="57"/>
      <c r="AG14" s="32"/>
      <c r="AH14" s="89"/>
      <c r="AI14" s="89"/>
      <c r="AJ14" s="89"/>
      <c r="AK14" s="89">
        <v>41</v>
      </c>
      <c r="AL14" s="89">
        <v>45</v>
      </c>
      <c r="AM14" s="89">
        <v>66</v>
      </c>
      <c r="AN14" s="89">
        <v>93</v>
      </c>
      <c r="AO14" s="89">
        <v>790</v>
      </c>
      <c r="AP14" s="89">
        <v>19</v>
      </c>
      <c r="AQ14" s="89">
        <v>20</v>
      </c>
      <c r="AR14" s="89">
        <v>28</v>
      </c>
      <c r="AS14" s="89">
        <v>45</v>
      </c>
      <c r="AT14" s="189"/>
      <c r="AU14" s="156"/>
      <c r="AV14" s="156"/>
      <c r="AW14" s="156"/>
      <c r="AX14" s="156"/>
      <c r="AY14" s="156"/>
    </row>
    <row r="15" spans="1:51" ht="30" customHeight="1">
      <c r="A15" s="186">
        <v>3</v>
      </c>
      <c r="B15" s="58"/>
      <c r="C15" s="59"/>
      <c r="D15" s="59"/>
      <c r="E15" s="60"/>
      <c r="F15" s="58"/>
      <c r="G15" s="59"/>
      <c r="H15" s="61"/>
      <c r="I15" s="62"/>
      <c r="J15" s="59"/>
      <c r="K15" s="61"/>
      <c r="L15" s="61"/>
      <c r="M15" s="63"/>
      <c r="N15" s="61"/>
      <c r="O15" s="61"/>
      <c r="P15" s="372"/>
      <c r="Q15" s="373"/>
      <c r="R15" s="374"/>
      <c r="S15" s="64"/>
      <c r="T15" s="153">
        <f t="shared" si="0"/>
      </c>
      <c r="U15" s="141">
        <f t="shared" si="1"/>
      </c>
      <c r="V15" s="142"/>
      <c r="W15" s="142"/>
      <c r="X15" s="142"/>
      <c r="Y15" s="142"/>
      <c r="Z15" s="143"/>
      <c r="AA15" s="155">
        <f>IF(SUM((IF(V15="X",PRECIOS!$I$21,0)+((IF(W15="X",PRECIOS!$I$22,0)+((IF(X15="X",PRECIOS!$I$23,0)+((IF(Y15="X",PRECIOS!$I$24,0))+((IF(Z15="X",PRECIOS!$I$25,0))))))))))=0,"",(IF(V15="X",PRECIOS!$I$21,0)+((IF(W15="X",PRECIOS!$I$22,0)+((IF(X15="X",PRECIOS!$I$23,0)+((IF(Y15="X",PRECIOS!$I$24,0))+((IF(Z15="X",PRECIOS!$I$25,0))))))))))</f>
      </c>
      <c r="AC15" s="156"/>
      <c r="AD15" s="156"/>
      <c r="AE15" s="156"/>
      <c r="AF15" s="156"/>
      <c r="AG15" s="156"/>
      <c r="AH15" s="189"/>
      <c r="AI15" s="189"/>
      <c r="AJ15" s="189"/>
      <c r="AK15" s="89">
        <v>22</v>
      </c>
      <c r="AL15" s="89">
        <v>25</v>
      </c>
      <c r="AM15" s="89">
        <v>33</v>
      </c>
      <c r="AN15" s="89">
        <v>50</v>
      </c>
      <c r="AO15" s="189"/>
      <c r="AP15" s="89">
        <v>11</v>
      </c>
      <c r="AQ15" s="89">
        <v>12</v>
      </c>
      <c r="AR15" s="89">
        <v>15</v>
      </c>
      <c r="AS15" s="189"/>
      <c r="AT15" s="189"/>
      <c r="AU15" s="156"/>
      <c r="AV15" s="156"/>
      <c r="AW15" s="156"/>
      <c r="AX15" s="156"/>
      <c r="AY15" s="156"/>
    </row>
    <row r="16" spans="1:51" ht="30" customHeight="1">
      <c r="A16" s="186">
        <v>4</v>
      </c>
      <c r="B16" s="65"/>
      <c r="C16" s="66"/>
      <c r="D16" s="66"/>
      <c r="E16" s="67"/>
      <c r="F16" s="65"/>
      <c r="G16" s="72"/>
      <c r="H16" s="68"/>
      <c r="I16" s="69"/>
      <c r="J16" s="66"/>
      <c r="K16" s="68"/>
      <c r="L16" s="68"/>
      <c r="M16" s="70"/>
      <c r="N16" s="68"/>
      <c r="O16" s="68"/>
      <c r="P16" s="378"/>
      <c r="Q16" s="379"/>
      <c r="R16" s="380"/>
      <c r="S16" s="71"/>
      <c r="T16" s="153">
        <f t="shared" si="0"/>
      </c>
      <c r="U16" s="141">
        <f t="shared" si="1"/>
      </c>
      <c r="V16" s="142"/>
      <c r="W16" s="142"/>
      <c r="X16" s="142"/>
      <c r="Y16" s="142"/>
      <c r="Z16" s="143"/>
      <c r="AA16" s="155">
        <f>IF(SUM((IF(V16="X",PRECIOS!$I$21,0)+((IF(W16="X",PRECIOS!$I$22,0)+((IF(X16="X",PRECIOS!$I$23,0)+((IF(Y16="X",PRECIOS!$I$24,0))+((IF(Z16="X",PRECIOS!$I$25,0))))))))))=0,"",(IF(V16="X",PRECIOS!$I$21,0)+((IF(W16="X",PRECIOS!$I$22,0)+((IF(X16="X",PRECIOS!$I$23,0)+((IF(Y16="X",PRECIOS!$I$24,0))+((IF(Z16="X",PRECIOS!$I$25,0))))))))))</f>
      </c>
      <c r="AC16" s="156"/>
      <c r="AD16" s="156"/>
      <c r="AE16" s="156"/>
      <c r="AF16" s="156"/>
      <c r="AG16" s="156"/>
      <c r="AH16" s="189"/>
      <c r="AI16" s="189"/>
      <c r="AJ16" s="189"/>
      <c r="AK16" s="189"/>
      <c r="AL16" s="189"/>
      <c r="AM16" s="189"/>
      <c r="AN16" s="189"/>
      <c r="AO16" s="189"/>
      <c r="AP16" s="189"/>
      <c r="AQ16" s="189"/>
      <c r="AR16" s="189"/>
      <c r="AS16" s="189"/>
      <c r="AT16" s="189"/>
      <c r="AU16" s="156"/>
      <c r="AV16" s="156"/>
      <c r="AW16" s="156"/>
      <c r="AX16" s="156"/>
      <c r="AY16" s="156"/>
    </row>
    <row r="17" spans="1:51" ht="30" customHeight="1">
      <c r="A17" s="186">
        <v>5</v>
      </c>
      <c r="B17" s="58"/>
      <c r="C17" s="59"/>
      <c r="D17" s="59"/>
      <c r="E17" s="60"/>
      <c r="F17" s="58"/>
      <c r="G17" s="59"/>
      <c r="H17" s="61"/>
      <c r="I17" s="62"/>
      <c r="J17" s="59"/>
      <c r="K17" s="61"/>
      <c r="L17" s="61"/>
      <c r="M17" s="63"/>
      <c r="N17" s="61"/>
      <c r="O17" s="61"/>
      <c r="P17" s="372"/>
      <c r="Q17" s="373"/>
      <c r="R17" s="374"/>
      <c r="S17" s="64"/>
      <c r="T17" s="153">
        <f t="shared" si="0"/>
      </c>
      <c r="U17" s="141">
        <f t="shared" si="1"/>
      </c>
      <c r="V17" s="140"/>
      <c r="W17" s="140"/>
      <c r="X17" s="140"/>
      <c r="Y17" s="140"/>
      <c r="Z17" s="143"/>
      <c r="AA17" s="155">
        <f>IF(SUM((IF(V17="X",PRECIOS!$I$21,0)+((IF(W17="X",PRECIOS!$I$22,0)+((IF(X17="X",PRECIOS!$I$23,0)+((IF(Y17="X",PRECIOS!$I$24,0))+((IF(Z17="X",PRECIOS!$I$25,0))))))))))=0,"",(IF(V17="X",PRECIOS!$I$21,0)+((IF(W17="X",PRECIOS!$I$22,0)+((IF(X17="X",PRECIOS!$I$23,0)+((IF(Y17="X",PRECIOS!$I$24,0))+((IF(Z17="X",PRECIOS!$I$25,0))))))))))</f>
      </c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</row>
    <row r="18" spans="1:51" ht="30" customHeight="1">
      <c r="A18" s="186">
        <v>6</v>
      </c>
      <c r="B18" s="58"/>
      <c r="C18" s="59"/>
      <c r="D18" s="59"/>
      <c r="E18" s="60"/>
      <c r="F18" s="58"/>
      <c r="G18" s="59"/>
      <c r="H18" s="61"/>
      <c r="I18" s="62"/>
      <c r="J18" s="59"/>
      <c r="K18" s="61"/>
      <c r="L18" s="61"/>
      <c r="M18" s="63"/>
      <c r="N18" s="61"/>
      <c r="O18" s="61"/>
      <c r="P18" s="372"/>
      <c r="Q18" s="373"/>
      <c r="R18" s="374"/>
      <c r="S18" s="64"/>
      <c r="T18" s="153">
        <f t="shared" si="0"/>
      </c>
      <c r="U18" s="141">
        <f t="shared" si="1"/>
      </c>
      <c r="V18" s="140"/>
      <c r="W18" s="140"/>
      <c r="X18" s="140"/>
      <c r="Y18" s="140"/>
      <c r="Z18" s="143"/>
      <c r="AA18" s="155">
        <f>IF(SUM((IF(V18="X",PRECIOS!$I$21,0)+((IF(W18="X",PRECIOS!$I$22,0)+((IF(X18="X",PRECIOS!$I$23,0)+((IF(Y18="X",PRECIOS!$I$24,0))+((IF(Z18="X",PRECIOS!$I$25,0))))))))))=0,"",(IF(V18="X",PRECIOS!$I$21,0)+((IF(W18="X",PRECIOS!$I$22,0)+((IF(X18="X",PRECIOS!$I$23,0)+((IF(Y18="X",PRECIOS!$I$24,0))+((IF(Z18="X",PRECIOS!$I$25,0))))))))))</f>
      </c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</row>
    <row r="19" spans="1:51" ht="30" customHeight="1">
      <c r="A19" s="186">
        <v>7</v>
      </c>
      <c r="B19" s="58"/>
      <c r="C19" s="59"/>
      <c r="D19" s="59"/>
      <c r="E19" s="60"/>
      <c r="F19" s="58"/>
      <c r="G19" s="59"/>
      <c r="H19" s="61"/>
      <c r="I19" s="62"/>
      <c r="J19" s="59"/>
      <c r="K19" s="61"/>
      <c r="L19" s="61"/>
      <c r="M19" s="63"/>
      <c r="N19" s="61"/>
      <c r="O19" s="61"/>
      <c r="P19" s="372"/>
      <c r="Q19" s="373"/>
      <c r="R19" s="374"/>
      <c r="S19" s="64"/>
      <c r="T19" s="153">
        <f t="shared" si="0"/>
      </c>
      <c r="U19" s="141">
        <f t="shared" si="1"/>
      </c>
      <c r="V19" s="140"/>
      <c r="W19" s="140"/>
      <c r="X19" s="140"/>
      <c r="Y19" s="140"/>
      <c r="Z19" s="143"/>
      <c r="AA19" s="155">
        <f>IF(SUM((IF(V19="X",PRECIOS!$I$21,0)+((IF(W19="X",PRECIOS!$I$22,0)+((IF(X19="X",PRECIOS!$I$23,0)+((IF(Y19="X",PRECIOS!$I$24,0))+((IF(Z19="X",PRECIOS!$I$25,0))))))))))=0,"",(IF(V19="X",PRECIOS!$I$21,0)+((IF(W19="X",PRECIOS!$I$22,0)+((IF(X19="X",PRECIOS!$I$23,0)+((IF(Y19="X",PRECIOS!$I$24,0))+((IF(Z19="X",PRECIOS!$I$25,0))))))))))</f>
      </c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</row>
    <row r="20" spans="1:51" ht="30" customHeight="1">
      <c r="A20" s="186">
        <v>8</v>
      </c>
      <c r="B20" s="58"/>
      <c r="C20" s="59"/>
      <c r="D20" s="59"/>
      <c r="E20" s="60"/>
      <c r="F20" s="58"/>
      <c r="G20" s="59"/>
      <c r="H20" s="61"/>
      <c r="I20" s="62"/>
      <c r="J20" s="59"/>
      <c r="K20" s="61"/>
      <c r="L20" s="61"/>
      <c r="M20" s="63"/>
      <c r="N20" s="61"/>
      <c r="O20" s="61"/>
      <c r="P20" s="372"/>
      <c r="Q20" s="373"/>
      <c r="R20" s="374"/>
      <c r="S20" s="64"/>
      <c r="T20" s="153">
        <f t="shared" si="0"/>
      </c>
      <c r="U20" s="141">
        <f t="shared" si="1"/>
      </c>
      <c r="V20" s="140"/>
      <c r="W20" s="140"/>
      <c r="X20" s="140"/>
      <c r="Y20" s="140"/>
      <c r="Z20" s="143"/>
      <c r="AA20" s="155">
        <f>IF(SUM((IF(V20="X",PRECIOS!$I$21,0)+((IF(W20="X",PRECIOS!$I$22,0)+((IF(X20="X",PRECIOS!$I$23,0)+((IF(Y20="X",PRECIOS!$I$24,0))+((IF(Z20="X",PRECIOS!$I$25,0))))))))))=0,"",(IF(V20="X",PRECIOS!$I$21,0)+((IF(W20="X",PRECIOS!$I$22,0)+((IF(X20="X",PRECIOS!$I$23,0)+((IF(Y20="X",PRECIOS!$I$24,0))+((IF(Z20="X",PRECIOS!$I$25,0))))))))))</f>
      </c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</row>
    <row r="21" spans="1:51" ht="30" customHeight="1">
      <c r="A21" s="186">
        <v>9</v>
      </c>
      <c r="B21" s="58"/>
      <c r="C21" s="59"/>
      <c r="D21" s="59"/>
      <c r="E21" s="60"/>
      <c r="F21" s="58"/>
      <c r="G21" s="59"/>
      <c r="H21" s="61"/>
      <c r="I21" s="62"/>
      <c r="J21" s="59"/>
      <c r="K21" s="61"/>
      <c r="L21" s="61"/>
      <c r="M21" s="63"/>
      <c r="N21" s="61"/>
      <c r="O21" s="61"/>
      <c r="P21" s="372"/>
      <c r="Q21" s="373"/>
      <c r="R21" s="374"/>
      <c r="S21" s="64"/>
      <c r="T21" s="153">
        <f t="shared" si="0"/>
      </c>
      <c r="U21" s="141">
        <f t="shared" si="1"/>
      </c>
      <c r="V21" s="140"/>
      <c r="W21" s="140"/>
      <c r="X21" s="140"/>
      <c r="Y21" s="140"/>
      <c r="Z21" s="143"/>
      <c r="AA21" s="155">
        <f>IF(SUM((IF(V21="X",PRECIOS!$I$21,0)+((IF(W21="X",PRECIOS!$I$22,0)+((IF(X21="X",PRECIOS!$I$23,0)+((IF(Y21="X",PRECIOS!$I$24,0))+((IF(Z21="X",PRECIOS!$I$25,0))))))))))=0,"",(IF(V21="X",PRECIOS!$I$21,0)+((IF(W21="X",PRECIOS!$I$22,0)+((IF(X21="X",PRECIOS!$I$23,0)+((IF(Y21="X",PRECIOS!$I$24,0))+((IF(Z21="X",PRECIOS!$I$25,0))))))))))</f>
      </c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</row>
    <row r="22" spans="1:51" ht="30" customHeight="1">
      <c r="A22" s="186">
        <v>10</v>
      </c>
      <c r="B22" s="58"/>
      <c r="C22" s="59"/>
      <c r="D22" s="59"/>
      <c r="E22" s="60"/>
      <c r="F22" s="58"/>
      <c r="G22" s="59"/>
      <c r="H22" s="61"/>
      <c r="I22" s="62"/>
      <c r="J22" s="59"/>
      <c r="K22" s="61"/>
      <c r="L22" s="61"/>
      <c r="M22" s="63"/>
      <c r="N22" s="61"/>
      <c r="O22" s="61"/>
      <c r="P22" s="372"/>
      <c r="Q22" s="373"/>
      <c r="R22" s="374"/>
      <c r="S22" s="64"/>
      <c r="T22" s="153">
        <f t="shared" si="0"/>
      </c>
      <c r="U22" s="141">
        <f t="shared" si="1"/>
      </c>
      <c r="V22" s="140"/>
      <c r="W22" s="140"/>
      <c r="X22" s="140"/>
      <c r="Y22" s="140"/>
      <c r="Z22" s="143"/>
      <c r="AA22" s="155">
        <f>IF(SUM((IF(V22="X",PRECIOS!$I$21,0)+((IF(W22="X",PRECIOS!$I$22,0)+((IF(X22="X",PRECIOS!$I$23,0)+((IF(Y22="X",PRECIOS!$I$24,0))+((IF(Z22="X",PRECIOS!$I$25,0))))))))))=0,"",(IF(V22="X",PRECIOS!$I$21,0)+((IF(W22="X",PRECIOS!$I$22,0)+((IF(X22="X",PRECIOS!$I$23,0)+((IF(Y22="X",PRECIOS!$I$24,0))+((IF(Z22="X",PRECIOS!$I$25,0))))))))))</f>
      </c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</row>
    <row r="23" spans="1:51" ht="30" customHeight="1">
      <c r="A23" s="186">
        <v>11</v>
      </c>
      <c r="B23" s="58"/>
      <c r="C23" s="59"/>
      <c r="D23" s="59"/>
      <c r="E23" s="60"/>
      <c r="F23" s="58"/>
      <c r="G23" s="59"/>
      <c r="H23" s="61"/>
      <c r="I23" s="62"/>
      <c r="J23" s="59"/>
      <c r="K23" s="61"/>
      <c r="L23" s="61"/>
      <c r="M23" s="63"/>
      <c r="N23" s="61"/>
      <c r="O23" s="61"/>
      <c r="P23" s="372"/>
      <c r="Q23" s="373"/>
      <c r="R23" s="374"/>
      <c r="S23" s="64"/>
      <c r="T23" s="153">
        <f t="shared" si="0"/>
      </c>
      <c r="U23" s="141">
        <f t="shared" si="1"/>
      </c>
      <c r="V23" s="140"/>
      <c r="W23" s="140"/>
      <c r="X23" s="140"/>
      <c r="Y23" s="140"/>
      <c r="Z23" s="143"/>
      <c r="AA23" s="155">
        <f>IF(SUM((IF(V23="X",PRECIOS!$I$21,0)+((IF(W23="X",PRECIOS!$I$22,0)+((IF(X23="X",PRECIOS!$I$23,0)+((IF(Y23="X",PRECIOS!$I$24,0))+((IF(Z23="X",PRECIOS!$I$25,0))))))))))=0,"",(IF(V23="X",PRECIOS!$I$21,0)+((IF(W23="X",PRECIOS!$I$22,0)+((IF(X23="X",PRECIOS!$I$23,0)+((IF(Y23="X",PRECIOS!$I$24,0))+((IF(Z23="X",PRECIOS!$I$25,0))))))))))</f>
      </c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</row>
    <row r="24" spans="1:51" ht="30" customHeight="1">
      <c r="A24" s="186">
        <v>12</v>
      </c>
      <c r="B24" s="58"/>
      <c r="C24" s="59"/>
      <c r="D24" s="59"/>
      <c r="E24" s="60"/>
      <c r="F24" s="58"/>
      <c r="G24" s="59"/>
      <c r="H24" s="61"/>
      <c r="I24" s="62"/>
      <c r="J24" s="59"/>
      <c r="K24" s="61"/>
      <c r="L24" s="61"/>
      <c r="M24" s="63"/>
      <c r="N24" s="61"/>
      <c r="O24" s="61"/>
      <c r="P24" s="372"/>
      <c r="Q24" s="373"/>
      <c r="R24" s="374"/>
      <c r="S24" s="64"/>
      <c r="T24" s="153">
        <f t="shared" si="0"/>
      </c>
      <c r="U24" s="141">
        <f t="shared" si="1"/>
      </c>
      <c r="V24" s="140"/>
      <c r="W24" s="140"/>
      <c r="X24" s="140"/>
      <c r="Y24" s="140"/>
      <c r="Z24" s="143"/>
      <c r="AA24" s="155">
        <f>IF(SUM((IF(V24="X",PRECIOS!$I$21,0)+((IF(W24="X",PRECIOS!$I$22,0)+((IF(X24="X",PRECIOS!$I$23,0)+((IF(Y24="X",PRECIOS!$I$24,0))+((IF(Z24="X",PRECIOS!$I$25,0))))))))))=0,"",(IF(V24="X",PRECIOS!$I$21,0)+((IF(W24="X",PRECIOS!$I$22,0)+((IF(X24="X",PRECIOS!$I$23,0)+((IF(Y24="X",PRECIOS!$I$24,0))+((IF(Z24="X",PRECIOS!$I$25,0))))))))))</f>
      </c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</row>
    <row r="25" spans="1:27" ht="30" customHeight="1">
      <c r="A25" s="186">
        <v>13</v>
      </c>
      <c r="B25" s="58"/>
      <c r="C25" s="59"/>
      <c r="D25" s="59"/>
      <c r="E25" s="60"/>
      <c r="F25" s="58"/>
      <c r="G25" s="59"/>
      <c r="H25" s="61"/>
      <c r="I25" s="62"/>
      <c r="J25" s="59"/>
      <c r="K25" s="61"/>
      <c r="L25" s="61"/>
      <c r="M25" s="63"/>
      <c r="N25" s="61"/>
      <c r="O25" s="61"/>
      <c r="P25" s="372"/>
      <c r="Q25" s="373"/>
      <c r="R25" s="374"/>
      <c r="S25" s="64"/>
      <c r="T25" s="153">
        <f t="shared" si="0"/>
      </c>
      <c r="U25" s="141">
        <f t="shared" si="1"/>
      </c>
      <c r="V25" s="140"/>
      <c r="W25" s="140"/>
      <c r="X25" s="140"/>
      <c r="Y25" s="140"/>
      <c r="Z25" s="143"/>
      <c r="AA25" s="155">
        <f>IF(SUM((IF(V25="X",PRECIOS!$I$21,0)+((IF(W25="X",PRECIOS!$I$22,0)+((IF(X25="X",PRECIOS!$I$23,0)+((IF(Y25="X",PRECIOS!$I$24,0))+((IF(Z25="X",PRECIOS!$I$25,0))))))))))=0,"",(IF(V25="X",PRECIOS!$I$21,0)+((IF(W25="X",PRECIOS!$I$22,0)+((IF(X25="X",PRECIOS!$I$23,0)+((IF(Y25="X",PRECIOS!$I$24,0))+((IF(Z25="X",PRECIOS!$I$25,0))))))))))</f>
      </c>
    </row>
    <row r="26" spans="1:27" ht="30" customHeight="1">
      <c r="A26" s="186">
        <v>14</v>
      </c>
      <c r="B26" s="58"/>
      <c r="C26" s="59"/>
      <c r="D26" s="59"/>
      <c r="E26" s="60"/>
      <c r="F26" s="58"/>
      <c r="G26" s="59"/>
      <c r="H26" s="61"/>
      <c r="I26" s="62"/>
      <c r="J26" s="59"/>
      <c r="K26" s="61"/>
      <c r="L26" s="61"/>
      <c r="M26" s="63"/>
      <c r="N26" s="61"/>
      <c r="O26" s="61"/>
      <c r="P26" s="372"/>
      <c r="Q26" s="373"/>
      <c r="R26" s="374"/>
      <c r="S26" s="64"/>
      <c r="T26" s="153">
        <f t="shared" si="0"/>
      </c>
      <c r="U26" s="141">
        <f t="shared" si="1"/>
      </c>
      <c r="V26" s="140"/>
      <c r="W26" s="140"/>
      <c r="X26" s="140"/>
      <c r="Y26" s="140"/>
      <c r="Z26" s="143"/>
      <c r="AA26" s="155">
        <f>IF(SUM((IF(V26="X",PRECIOS!$I$21,0)+((IF(W26="X",PRECIOS!$I$22,0)+((IF(X26="X",PRECIOS!$I$23,0)+((IF(Y26="X",PRECIOS!$I$24,0))+((IF(Z26="X",PRECIOS!$I$25,0))))))))))=0,"",(IF(V26="X",PRECIOS!$I$21,0)+((IF(W26="X",PRECIOS!$I$22,0)+((IF(X26="X",PRECIOS!$I$23,0)+((IF(Y26="X",PRECIOS!$I$24,0))+((IF(Z26="X",PRECIOS!$I$25,0))))))))))</f>
      </c>
    </row>
    <row r="27" spans="1:27" ht="30" customHeight="1">
      <c r="A27" s="186">
        <v>15</v>
      </c>
      <c r="B27" s="58"/>
      <c r="C27" s="59"/>
      <c r="D27" s="59"/>
      <c r="E27" s="60"/>
      <c r="F27" s="58"/>
      <c r="G27" s="59"/>
      <c r="H27" s="61"/>
      <c r="I27" s="62"/>
      <c r="J27" s="59"/>
      <c r="K27" s="61"/>
      <c r="L27" s="61"/>
      <c r="M27" s="63"/>
      <c r="N27" s="61"/>
      <c r="O27" s="61"/>
      <c r="P27" s="372"/>
      <c r="Q27" s="373"/>
      <c r="R27" s="374"/>
      <c r="S27" s="64"/>
      <c r="T27" s="153">
        <f t="shared" si="0"/>
      </c>
      <c r="U27" s="141">
        <f t="shared" si="1"/>
      </c>
      <c r="V27" s="140"/>
      <c r="W27" s="140"/>
      <c r="X27" s="140"/>
      <c r="Y27" s="140"/>
      <c r="Z27" s="143"/>
      <c r="AA27" s="155">
        <f>IF(SUM((IF(V27="X",PRECIOS!$I$21,0)+((IF(W27="X",PRECIOS!$I$22,0)+((IF(X27="X",PRECIOS!$I$23,0)+((IF(Y27="X",PRECIOS!$I$24,0))+((IF(Z27="X",PRECIOS!$I$25,0))))))))))=0,"",(IF(V27="X",PRECIOS!$I$21,0)+((IF(W27="X",PRECIOS!$I$22,0)+((IF(X27="X",PRECIOS!$I$23,0)+((IF(Y27="X",PRECIOS!$I$24,0))+((IF(Z27="X",PRECIOS!$I$25,0))))))))))</f>
      </c>
    </row>
    <row r="28" spans="1:20" ht="30.75" customHeight="1" thickBot="1">
      <c r="A28" s="144"/>
      <c r="B28" s="144"/>
      <c r="C28" s="144"/>
      <c r="D28" s="144"/>
      <c r="E28" s="144"/>
      <c r="F28" s="144"/>
      <c r="G28" s="144"/>
      <c r="H28" s="144"/>
      <c r="I28" s="144"/>
      <c r="J28" s="144"/>
      <c r="K28" s="339" t="s">
        <v>39</v>
      </c>
      <c r="L28" s="339"/>
      <c r="M28" s="339"/>
      <c r="N28" s="339"/>
      <c r="O28" s="339"/>
      <c r="P28" s="339"/>
      <c r="Q28" s="339"/>
      <c r="R28" s="339"/>
      <c r="S28" s="340"/>
      <c r="T28" s="154">
        <f>IF((SUM(T13:T27)+SUM(AA13:AA27))=0,"",(SUM(T13:T27)+SUM(AA13:AA27)))</f>
      </c>
    </row>
    <row r="29" ht="28.5" customHeight="1"/>
    <row r="30" ht="18">
      <c r="M30" s="145"/>
    </row>
    <row r="31" ht="27" customHeight="1">
      <c r="U31" s="183" t="s">
        <v>12</v>
      </c>
    </row>
    <row r="32" ht="15.75">
      <c r="U32" s="183" t="s">
        <v>14</v>
      </c>
    </row>
    <row r="33" ht="14.25">
      <c r="U33" s="156"/>
    </row>
  </sheetData>
  <sheetProtection password="C016" sheet="1" objects="1"/>
  <mergeCells count="25">
    <mergeCell ref="A1:C1"/>
    <mergeCell ref="J5:N5"/>
    <mergeCell ref="O5:R5"/>
    <mergeCell ref="T5:AA9"/>
    <mergeCell ref="C5:D5"/>
    <mergeCell ref="C7:D7"/>
    <mergeCell ref="C8:D8"/>
    <mergeCell ref="C12:D12"/>
    <mergeCell ref="P19:R19"/>
    <mergeCell ref="P22:R22"/>
    <mergeCell ref="P23:R23"/>
    <mergeCell ref="P24:R24"/>
    <mergeCell ref="P25:R25"/>
    <mergeCell ref="P20:R20"/>
    <mergeCell ref="P21:R21"/>
    <mergeCell ref="P26:R26"/>
    <mergeCell ref="P27:R27"/>
    <mergeCell ref="K28:S28"/>
    <mergeCell ref="P12:R12"/>
    <mergeCell ref="P13:R13"/>
    <mergeCell ref="P14:R14"/>
    <mergeCell ref="P15:R15"/>
    <mergeCell ref="P16:R16"/>
    <mergeCell ref="P17:R17"/>
    <mergeCell ref="P18:R18"/>
  </mergeCells>
  <printOptions/>
  <pageMargins left="0.35" right="0.75" top="1" bottom="1" header="0.5118055555555555" footer="0"/>
  <pageSetup fitToHeight="1" fitToWidth="1" horizontalDpi="300" verticalDpi="300" orientation="landscape" paperSize="9" scale="42" r:id="rId4"/>
  <headerFooter alignWithMargins="0">
    <oddFooter>&amp;L&amp;F / &amp;A&amp;R&amp;D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V32"/>
  <sheetViews>
    <sheetView zoomScale="40" zoomScaleNormal="40" zoomScalePageLayoutView="0" workbookViewId="0" topLeftCell="A1">
      <selection activeCell="S14" sqref="S14"/>
    </sheetView>
  </sheetViews>
  <sheetFormatPr defaultColWidth="11.421875" defaultRowHeight="12.75"/>
  <cols>
    <col min="1" max="1" width="5.421875" style="114" customWidth="1"/>
    <col min="2" max="2" width="19.140625" style="115" customWidth="1"/>
    <col min="3" max="3" width="22.140625" style="114" customWidth="1"/>
    <col min="4" max="4" width="24.7109375" style="114" customWidth="1"/>
    <col min="5" max="5" width="21.8515625" style="114" customWidth="1"/>
    <col min="6" max="6" width="17.28125" style="114" customWidth="1"/>
    <col min="7" max="8" width="5.140625" style="115" customWidth="1"/>
    <col min="9" max="9" width="24.00390625" style="116" customWidth="1"/>
    <col min="10" max="10" width="9.57421875" style="115" customWidth="1"/>
    <col min="11" max="11" width="18.7109375" style="114" customWidth="1"/>
    <col min="12" max="12" width="2.8515625" style="114" customWidth="1"/>
    <col min="13" max="14" width="3.00390625" style="114" customWidth="1"/>
    <col min="15" max="15" width="3.00390625" style="117" customWidth="1"/>
    <col min="16" max="17" width="3.00390625" style="114" customWidth="1"/>
    <col min="18" max="18" width="7.140625" style="114" customWidth="1"/>
    <col min="19" max="19" width="21.8515625" style="114" customWidth="1"/>
    <col min="20" max="20" width="17.28125" style="114" customWidth="1"/>
    <col min="21" max="21" width="57.7109375" style="114" bestFit="1" customWidth="1"/>
    <col min="22" max="22" width="3.7109375" style="114" customWidth="1"/>
    <col min="23" max="23" width="3.28125" style="114" customWidth="1"/>
    <col min="24" max="24" width="3.421875" style="114" customWidth="1"/>
    <col min="25" max="26" width="3.00390625" style="114" customWidth="1"/>
    <col min="27" max="27" width="11.7109375" style="114" bestFit="1" customWidth="1"/>
    <col min="28" max="16384" width="11.421875" style="114" customWidth="1"/>
  </cols>
  <sheetData>
    <row r="1" spans="1:48" ht="66.75" customHeight="1">
      <c r="A1" s="351" t="s">
        <v>40</v>
      </c>
      <c r="B1" s="352"/>
      <c r="C1" s="353"/>
      <c r="D1" s="156"/>
      <c r="E1" s="156"/>
      <c r="F1" s="157"/>
      <c r="G1" s="158"/>
      <c r="H1" s="158"/>
      <c r="I1" s="159"/>
      <c r="J1" s="158"/>
      <c r="K1" s="156"/>
      <c r="L1" s="156"/>
      <c r="M1" s="156"/>
      <c r="N1" s="156"/>
      <c r="O1" s="160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</row>
    <row r="2" spans="1:48" ht="15" customHeight="1">
      <c r="A2" s="161" t="s">
        <v>34</v>
      </c>
      <c r="B2" s="162"/>
      <c r="C2" s="163"/>
      <c r="D2" s="156"/>
      <c r="E2" s="156"/>
      <c r="F2" s="164"/>
      <c r="G2" s="158"/>
      <c r="H2" s="158"/>
      <c r="I2" s="159"/>
      <c r="J2" s="158"/>
      <c r="K2" s="156"/>
      <c r="L2" s="156"/>
      <c r="M2" s="156"/>
      <c r="N2" s="156"/>
      <c r="O2" s="160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</row>
    <row r="3" spans="1:48" ht="14.25">
      <c r="A3" s="165" t="s">
        <v>35</v>
      </c>
      <c r="B3" s="166"/>
      <c r="C3" s="122"/>
      <c r="E3" s="114" t="s">
        <v>41</v>
      </c>
      <c r="F3" s="120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</row>
    <row r="4" spans="1:48" s="125" customFormat="1" ht="15" thickBot="1">
      <c r="A4" s="165" t="s">
        <v>36</v>
      </c>
      <c r="B4" s="195"/>
      <c r="C4" s="196"/>
      <c r="E4" s="114" t="s">
        <v>13</v>
      </c>
      <c r="F4" s="120"/>
      <c r="G4" s="126"/>
      <c r="H4" s="126"/>
      <c r="I4" s="191"/>
      <c r="J4" s="126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68"/>
      <c r="AS4" s="168"/>
      <c r="AT4" s="168"/>
      <c r="AU4" s="168"/>
      <c r="AV4" s="168"/>
    </row>
    <row r="5" spans="1:48" s="136" customFormat="1" ht="21.75" customHeight="1" thickBot="1">
      <c r="A5" s="197" t="s">
        <v>15</v>
      </c>
      <c r="B5" s="198"/>
      <c r="C5" s="354"/>
      <c r="D5" s="354"/>
      <c r="E5" s="214"/>
      <c r="F5" s="172" t="s">
        <v>42</v>
      </c>
      <c r="G5" s="215"/>
      <c r="H5" s="215"/>
      <c r="I5" s="214"/>
      <c r="J5" s="355" t="s">
        <v>16</v>
      </c>
      <c r="K5" s="356"/>
      <c r="L5" s="356"/>
      <c r="M5" s="356"/>
      <c r="N5" s="357"/>
      <c r="O5" s="358" t="s">
        <v>18</v>
      </c>
      <c r="P5" s="359"/>
      <c r="Q5" s="359"/>
      <c r="R5" s="360"/>
      <c r="S5" s="131"/>
      <c r="T5" s="381" t="s">
        <v>50</v>
      </c>
      <c r="U5" s="382"/>
      <c r="V5" s="382"/>
      <c r="W5" s="382"/>
      <c r="X5" s="382"/>
      <c r="Y5" s="382"/>
      <c r="Z5" s="382"/>
      <c r="AA5" s="383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179"/>
      <c r="AQ5" s="179"/>
      <c r="AR5" s="179"/>
      <c r="AS5" s="179"/>
      <c r="AT5" s="179"/>
      <c r="AU5" s="179"/>
      <c r="AV5" s="179"/>
    </row>
    <row r="6" spans="1:48" ht="15.75" customHeight="1" thickBot="1">
      <c r="A6" s="169" t="s">
        <v>37</v>
      </c>
      <c r="B6" s="170"/>
      <c r="C6" s="45"/>
      <c r="D6" s="127"/>
      <c r="E6" s="208"/>
      <c r="F6" s="177" t="s">
        <v>46</v>
      </c>
      <c r="G6" s="121"/>
      <c r="H6" s="121"/>
      <c r="I6" s="213"/>
      <c r="J6" s="121"/>
      <c r="K6" s="208"/>
      <c r="L6" s="208"/>
      <c r="M6" s="208"/>
      <c r="N6" s="208"/>
      <c r="O6" s="136"/>
      <c r="P6" s="208"/>
      <c r="Q6" s="208"/>
      <c r="R6" s="208"/>
      <c r="S6" s="208"/>
      <c r="T6" s="384"/>
      <c r="U6" s="385"/>
      <c r="V6" s="385"/>
      <c r="W6" s="385"/>
      <c r="X6" s="385"/>
      <c r="Y6" s="385"/>
      <c r="Z6" s="385"/>
      <c r="AA6" s="38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</row>
    <row r="7" spans="1:48" ht="13.5" customHeight="1" thickBot="1">
      <c r="A7" s="169" t="s">
        <v>45</v>
      </c>
      <c r="B7" s="170"/>
      <c r="C7" s="370"/>
      <c r="D7" s="370"/>
      <c r="E7" s="208"/>
      <c r="F7" s="210"/>
      <c r="G7" s="121"/>
      <c r="H7" s="121"/>
      <c r="I7" s="211"/>
      <c r="J7" s="121"/>
      <c r="K7" s="212"/>
      <c r="L7" s="208"/>
      <c r="M7" s="208"/>
      <c r="N7" s="208"/>
      <c r="O7" s="136"/>
      <c r="P7" s="208"/>
      <c r="Q7" s="136"/>
      <c r="R7" s="208"/>
      <c r="S7" s="208"/>
      <c r="T7" s="384"/>
      <c r="U7" s="385"/>
      <c r="V7" s="385"/>
      <c r="W7" s="385"/>
      <c r="X7" s="385"/>
      <c r="Y7" s="385"/>
      <c r="Z7" s="385"/>
      <c r="AA7" s="38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</row>
    <row r="8" spans="1:48" ht="13.5" customHeight="1" thickBot="1">
      <c r="A8" s="169" t="s">
        <v>43</v>
      </c>
      <c r="B8" s="170"/>
      <c r="C8" s="371"/>
      <c r="D8" s="371"/>
      <c r="E8" s="206" t="s">
        <v>17</v>
      </c>
      <c r="F8" s="18"/>
      <c r="G8" s="121"/>
      <c r="H8" s="121"/>
      <c r="I8" s="213"/>
      <c r="J8" s="121"/>
      <c r="K8" s="208"/>
      <c r="L8" s="212"/>
      <c r="M8" s="208"/>
      <c r="N8" s="208"/>
      <c r="O8" s="136"/>
      <c r="P8" s="208"/>
      <c r="Q8" s="137"/>
      <c r="R8" s="208"/>
      <c r="S8" s="208"/>
      <c r="T8" s="384"/>
      <c r="U8" s="385"/>
      <c r="V8" s="385"/>
      <c r="W8" s="385"/>
      <c r="X8" s="385"/>
      <c r="Y8" s="385"/>
      <c r="Z8" s="385"/>
      <c r="AA8" s="38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</row>
    <row r="9" spans="1:48" ht="15" thickBot="1">
      <c r="A9" s="169" t="s">
        <v>19</v>
      </c>
      <c r="B9" s="170"/>
      <c r="C9" s="46"/>
      <c r="D9" s="127"/>
      <c r="E9" s="208"/>
      <c r="F9" s="208"/>
      <c r="G9" s="121"/>
      <c r="H9" s="121"/>
      <c r="I9" s="213"/>
      <c r="J9" s="121"/>
      <c r="K9" s="208"/>
      <c r="L9" s="208"/>
      <c r="M9" s="208"/>
      <c r="N9" s="208"/>
      <c r="O9" s="136"/>
      <c r="P9" s="208"/>
      <c r="Q9" s="208"/>
      <c r="R9" s="208"/>
      <c r="S9" s="208"/>
      <c r="T9" s="387"/>
      <c r="U9" s="388"/>
      <c r="V9" s="388"/>
      <c r="W9" s="388"/>
      <c r="X9" s="388"/>
      <c r="Y9" s="388"/>
      <c r="Z9" s="388"/>
      <c r="AA9" s="389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</row>
    <row r="10" spans="1:48" ht="15" thickBot="1">
      <c r="A10" s="175" t="s">
        <v>44</v>
      </c>
      <c r="B10" s="176"/>
      <c r="C10" s="47"/>
      <c r="D10" s="132"/>
      <c r="E10" s="180" t="s">
        <v>20</v>
      </c>
      <c r="F10" s="19"/>
      <c r="K10" s="135" t="s">
        <v>47</v>
      </c>
      <c r="L10" s="135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</row>
    <row r="11" spans="1:48" ht="15.75">
      <c r="A11" s="183" t="s">
        <v>30</v>
      </c>
      <c r="B11" s="184"/>
      <c r="C11" s="47"/>
      <c r="D11" s="132"/>
      <c r="V11" s="139" t="s">
        <v>21</v>
      </c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</row>
    <row r="12" spans="1:48" s="139" customFormat="1" ht="57" customHeight="1">
      <c r="A12" s="146"/>
      <c r="B12" s="147" t="s">
        <v>22</v>
      </c>
      <c r="C12" s="341" t="s">
        <v>23</v>
      </c>
      <c r="D12" s="341"/>
      <c r="E12" s="147" t="s">
        <v>24</v>
      </c>
      <c r="F12" s="148" t="s">
        <v>48</v>
      </c>
      <c r="G12" s="147" t="s">
        <v>25</v>
      </c>
      <c r="H12" s="147" t="s">
        <v>26</v>
      </c>
      <c r="I12" s="149" t="s">
        <v>27</v>
      </c>
      <c r="J12" s="147" t="s">
        <v>28</v>
      </c>
      <c r="K12" s="147" t="s">
        <v>43</v>
      </c>
      <c r="L12" s="147" t="s">
        <v>7</v>
      </c>
      <c r="M12" s="147" t="s">
        <v>3</v>
      </c>
      <c r="N12" s="147" t="s">
        <v>4</v>
      </c>
      <c r="O12" s="147" t="s">
        <v>5</v>
      </c>
      <c r="P12" s="147" t="s">
        <v>6</v>
      </c>
      <c r="Q12" s="342" t="s">
        <v>49</v>
      </c>
      <c r="R12" s="344"/>
      <c r="S12" s="150" t="s">
        <v>38</v>
      </c>
      <c r="T12" s="151" t="s">
        <v>29</v>
      </c>
      <c r="U12" s="151" t="s">
        <v>30</v>
      </c>
      <c r="V12" s="151">
        <v>1</v>
      </c>
      <c r="W12" s="151">
        <v>2</v>
      </c>
      <c r="X12" s="151">
        <v>3</v>
      </c>
      <c r="Y12" s="151">
        <v>4</v>
      </c>
      <c r="Z12" s="151">
        <v>5</v>
      </c>
      <c r="AA12" s="152" t="s">
        <v>29</v>
      </c>
      <c r="AB12" s="185"/>
      <c r="AC12" s="185"/>
      <c r="AD12" s="185"/>
      <c r="AE12" s="187" t="s">
        <v>0</v>
      </c>
      <c r="AF12" s="187" t="s">
        <v>0</v>
      </c>
      <c r="AG12" s="187" t="s">
        <v>0</v>
      </c>
      <c r="AH12" s="187" t="s">
        <v>0</v>
      </c>
      <c r="AI12" s="187" t="s">
        <v>0</v>
      </c>
      <c r="AJ12" s="187"/>
      <c r="AK12" s="187" t="s">
        <v>1</v>
      </c>
      <c r="AL12" s="187" t="s">
        <v>1</v>
      </c>
      <c r="AM12" s="187" t="s">
        <v>1</v>
      </c>
      <c r="AN12" s="187" t="s">
        <v>1</v>
      </c>
      <c r="AO12" s="187" t="s">
        <v>1</v>
      </c>
      <c r="AP12" s="187" t="s">
        <v>2</v>
      </c>
      <c r="AQ12" s="187" t="s">
        <v>2</v>
      </c>
      <c r="AR12" s="187" t="s">
        <v>2</v>
      </c>
      <c r="AS12" s="187" t="s">
        <v>2</v>
      </c>
      <c r="AT12" s="190"/>
      <c r="AU12" s="185"/>
      <c r="AV12" s="185"/>
    </row>
    <row r="13" spans="1:48" ht="30" customHeight="1">
      <c r="A13" s="186">
        <v>1</v>
      </c>
      <c r="B13" s="73"/>
      <c r="C13" s="74"/>
      <c r="D13" s="74"/>
      <c r="E13" s="75"/>
      <c r="F13" s="73"/>
      <c r="G13" s="74"/>
      <c r="H13" s="76"/>
      <c r="I13" s="77"/>
      <c r="J13" s="74"/>
      <c r="K13" s="76"/>
      <c r="L13" s="76"/>
      <c r="M13" s="78"/>
      <c r="N13" s="76"/>
      <c r="O13" s="76"/>
      <c r="P13" s="74"/>
      <c r="Q13" s="392" t="s">
        <v>31</v>
      </c>
      <c r="R13" s="393"/>
      <c r="S13" s="79"/>
      <c r="T13" s="153">
        <f>IF(S13="X",IF(L13="X",($AE$14-2),IF(M13="X",($AF$14-2),IF(N13="X",($AG$14-2),IF(O13="X",($AH$14-2),IF(P13="X",($AI$14-2)))))),IF(S13="",IF(L13="X",$AE$14,IF(M13="X",$AF$14,IF(N13="X",$AG$14,IF(O13="X",$AH$14,IF(P13="X",$AI$14,"")))))))</f>
      </c>
      <c r="U13" s="217">
        <f>IF(S13="X","HAY QUE AÑADIR UN EMAIL","")</f>
      </c>
      <c r="V13" s="140"/>
      <c r="W13" s="140"/>
      <c r="X13" s="140"/>
      <c r="Y13" s="142"/>
      <c r="Z13" s="143"/>
      <c r="AA13" s="155">
        <f>IF(SUM((IF(V13="X",PRECIOS!$I$21,0)+((IF(W13="X",PRECIOS!$I$22,0)+((IF(X13="X",PRECIOS!$I$23,0)+((IF(Y13="X",PRECIOS!$I$24,0))+((IF(Z13="X",PRECIOS!$I$25,0))))))))))=0,"",(IF(V13="X",PRECIOS!$I$21,0)+((IF(W13="X",PRECIOS!$I$22,0)+((IF(X13="X",PRECIOS!$I$23,0)+((IF(Y13="X",PRECIOS!$I$24,0))+((IF(Z13="X",PRECIOS!$I$25,0))))))))))</f>
      </c>
      <c r="AB13" s="156"/>
      <c r="AC13" s="156"/>
      <c r="AD13" s="156"/>
      <c r="AE13" s="187" t="s">
        <v>7</v>
      </c>
      <c r="AF13" s="187" t="s">
        <v>3</v>
      </c>
      <c r="AG13" s="187" t="s">
        <v>4</v>
      </c>
      <c r="AH13" s="187" t="s">
        <v>5</v>
      </c>
      <c r="AI13" s="187" t="s">
        <v>6</v>
      </c>
      <c r="AJ13" s="187"/>
      <c r="AK13" s="187" t="s">
        <v>7</v>
      </c>
      <c r="AL13" s="187" t="s">
        <v>3</v>
      </c>
      <c r="AM13" s="187" t="s">
        <v>4</v>
      </c>
      <c r="AN13" s="187" t="s">
        <v>5</v>
      </c>
      <c r="AO13" s="187" t="s">
        <v>6</v>
      </c>
      <c r="AP13" s="187" t="s">
        <v>7</v>
      </c>
      <c r="AQ13" s="187" t="s">
        <v>3</v>
      </c>
      <c r="AR13" s="187" t="s">
        <v>4</v>
      </c>
      <c r="AS13" s="187" t="s">
        <v>5</v>
      </c>
      <c r="AT13" s="189"/>
      <c r="AU13" s="156"/>
      <c r="AV13" s="156"/>
    </row>
    <row r="14" spans="1:48" ht="30" customHeight="1">
      <c r="A14" s="186">
        <v>2</v>
      </c>
      <c r="B14" s="80"/>
      <c r="C14" s="81"/>
      <c r="D14" s="81"/>
      <c r="E14" s="82"/>
      <c r="F14" s="80"/>
      <c r="G14" s="81"/>
      <c r="H14" s="83"/>
      <c r="I14" s="84"/>
      <c r="J14" s="81"/>
      <c r="K14" s="83"/>
      <c r="L14" s="83"/>
      <c r="M14" s="85"/>
      <c r="N14" s="83"/>
      <c r="O14" s="83"/>
      <c r="P14" s="81"/>
      <c r="Q14" s="394"/>
      <c r="R14" s="395"/>
      <c r="S14" s="86"/>
      <c r="T14" s="153">
        <f>IF(S14="X",IF(L14="X",($AE$14-2),IF(M14="X",($AF$14-2),IF(N14="X",($AG$14-2),IF(O14="X",($AH$14-2),IF(P14="X",($AI$14-2)))))),IF(S14="",IF(L14="X",$AE$14,IF(M14="X",$AF$14,IF(N14="X",$AG$14,IF(O14="X",$AH$14,IF(P14="X",$AI$14,"")))))))</f>
      </c>
      <c r="U14" s="217">
        <f aca="true" t="shared" si="0" ref="U14:U27">IF(S14="X","HAY QUE AÑADIR UN EMAIL","")</f>
      </c>
      <c r="V14" s="142"/>
      <c r="W14" s="142"/>
      <c r="X14" s="142"/>
      <c r="Y14" s="142"/>
      <c r="Z14" s="143"/>
      <c r="AA14" s="155">
        <f>IF(SUM((IF(V14="X",PRECIOS!$I$21,0)+((IF(W14="X",PRECIOS!$I$22,0)+((IF(X14="X",PRECIOS!$I$23,0)+((IF(Y14="X",PRECIOS!$I$24,0))+((IF(Z14="X",PRECIOS!$I$25,0))))))))))=0,"",(IF(V14="X",PRECIOS!$I$21,0)+((IF(W14="X",PRECIOS!$I$22,0)+((IF(X14="X",PRECIOS!$I$23,0)+((IF(Y14="X",PRECIOS!$I$24,0))+((IF(Z14="X",PRECIOS!$I$25,0))))))))))</f>
      </c>
      <c r="AB14" s="156"/>
      <c r="AC14" s="156"/>
      <c r="AD14" s="156"/>
      <c r="AE14" s="192">
        <v>67</v>
      </c>
      <c r="AF14" s="192">
        <v>75</v>
      </c>
      <c r="AG14" s="89">
        <v>115</v>
      </c>
      <c r="AH14" s="89">
        <v>165</v>
      </c>
      <c r="AI14" s="89">
        <v>790</v>
      </c>
      <c r="AJ14" s="89"/>
      <c r="AK14" s="89">
        <v>41</v>
      </c>
      <c r="AL14" s="89">
        <v>45</v>
      </c>
      <c r="AM14" s="89">
        <v>66</v>
      </c>
      <c r="AN14" s="89">
        <v>93</v>
      </c>
      <c r="AO14" s="89">
        <v>790</v>
      </c>
      <c r="AP14" s="89">
        <v>19</v>
      </c>
      <c r="AQ14" s="89">
        <v>20</v>
      </c>
      <c r="AR14" s="89">
        <v>28</v>
      </c>
      <c r="AS14" s="89">
        <v>45</v>
      </c>
      <c r="AT14" s="189"/>
      <c r="AU14" s="156"/>
      <c r="AV14" s="156"/>
    </row>
    <row r="15" spans="1:48" ht="30" customHeight="1">
      <c r="A15" s="186">
        <v>3</v>
      </c>
      <c r="B15" s="73"/>
      <c r="C15" s="74"/>
      <c r="D15" s="74"/>
      <c r="E15" s="75"/>
      <c r="F15" s="73"/>
      <c r="G15" s="74"/>
      <c r="H15" s="76"/>
      <c r="I15" s="77"/>
      <c r="J15" s="74"/>
      <c r="K15" s="76"/>
      <c r="L15" s="76"/>
      <c r="M15" s="78"/>
      <c r="N15" s="76"/>
      <c r="O15" s="76"/>
      <c r="P15" s="74"/>
      <c r="Q15" s="390"/>
      <c r="R15" s="391"/>
      <c r="S15" s="79"/>
      <c r="T15" s="153">
        <f>IF(S15="X",IF(L15="X",($AE$14-2),IF(M15="X",($AF$14-2),IF(N15="X",($AG$14-2),IF(O15="X",($AH$14-2),IF(P15="X",($AI$14-2)))))),IF(S15="",IF(L15="X",$AE$14,IF(M15="X",$AF$14,IF(N15="X",$AG$14,IF(O15="X",$AH$14,IF(P15="X",$AI$14,"")))))))</f>
      </c>
      <c r="U15" s="217">
        <f t="shared" si="0"/>
      </c>
      <c r="V15" s="142"/>
      <c r="W15" s="142"/>
      <c r="X15" s="142"/>
      <c r="Y15" s="142"/>
      <c r="Z15" s="143"/>
      <c r="AA15" s="155">
        <f>IF(SUM((IF(V15="X",PRECIOS!$I$21,0)+((IF(W15="X",PRECIOS!$I$22,0)+((IF(X15="X",PRECIOS!$I$23,0)+((IF(Y15="X",PRECIOS!$I$24,0))+((IF(Z15="X",PRECIOS!$I$25,0))))))))))=0,"",(IF(V15="X",PRECIOS!$I$21,0)+((IF(W15="X",PRECIOS!$I$22,0)+((IF(X15="X",PRECIOS!$I$23,0)+((IF(Y15="X",PRECIOS!$I$24,0))+((IF(Z15="X",PRECIOS!$I$25,0))))))))))</f>
      </c>
      <c r="AB15" s="156"/>
      <c r="AC15" s="156"/>
      <c r="AD15" s="156"/>
      <c r="AE15" s="189"/>
      <c r="AF15" s="189"/>
      <c r="AG15" s="189"/>
      <c r="AH15" s="189"/>
      <c r="AI15" s="189"/>
      <c r="AJ15" s="189"/>
      <c r="AK15" s="89">
        <v>22</v>
      </c>
      <c r="AL15" s="89">
        <v>25</v>
      </c>
      <c r="AM15" s="89">
        <v>33</v>
      </c>
      <c r="AN15" s="89">
        <v>50</v>
      </c>
      <c r="AO15" s="189"/>
      <c r="AP15" s="89">
        <v>11</v>
      </c>
      <c r="AQ15" s="89">
        <v>12</v>
      </c>
      <c r="AR15" s="89">
        <v>15</v>
      </c>
      <c r="AS15" s="189"/>
      <c r="AT15" s="189"/>
      <c r="AU15" s="156"/>
      <c r="AV15" s="156"/>
    </row>
    <row r="16" spans="1:48" ht="30" customHeight="1">
      <c r="A16" s="186">
        <v>4</v>
      </c>
      <c r="B16" s="80"/>
      <c r="C16" s="81"/>
      <c r="D16" s="81"/>
      <c r="E16" s="82"/>
      <c r="F16" s="80"/>
      <c r="G16" s="87"/>
      <c r="H16" s="83"/>
      <c r="I16" s="84"/>
      <c r="J16" s="81"/>
      <c r="K16" s="83"/>
      <c r="L16" s="83"/>
      <c r="M16" s="85"/>
      <c r="N16" s="83"/>
      <c r="O16" s="83"/>
      <c r="P16" s="81"/>
      <c r="Q16" s="394"/>
      <c r="R16" s="395"/>
      <c r="S16" s="86"/>
      <c r="T16" s="153">
        <f aca="true" t="shared" si="1" ref="T16:T27">IF(S16="X",IF(L16="X",($AE$14-2),IF(M16="X",($AF$14-2),IF(N16="X",($AG$14-2),IF(O16="X",($AH$14-2),IF(P16="X",($AI$14-2)))))),IF(S16="",IF(L16="X",$AE$14,IF(M16="X",$AF$14,IF(N16="X",$AG$14,IF(O16="X",$AH$14,IF(P16="X",$AI$14,"")))))))</f>
      </c>
      <c r="U16" s="217">
        <f t="shared" si="0"/>
      </c>
      <c r="V16" s="142"/>
      <c r="W16" s="142"/>
      <c r="X16" s="142"/>
      <c r="Y16" s="142"/>
      <c r="Z16" s="143"/>
      <c r="AA16" s="155">
        <f>IF(SUM((IF(V16="X",PRECIOS!$I$21,0)+((IF(W16="X",PRECIOS!$I$22,0)+((IF(X16="X",PRECIOS!$I$23,0)+((IF(Y16="X",PRECIOS!$I$24,0))+((IF(Z16="X",PRECIOS!$I$25,0))))))))))=0,"",(IF(V16="X",PRECIOS!$I$21,0)+((IF(W16="X",PRECIOS!$I$22,0)+((IF(X16="X",PRECIOS!$I$23,0)+((IF(Y16="X",PRECIOS!$I$24,0))+((IF(Z16="X",PRECIOS!$I$25,0))))))))))</f>
      </c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</row>
    <row r="17" spans="1:48" ht="30" customHeight="1">
      <c r="A17" s="186">
        <v>5</v>
      </c>
      <c r="B17" s="73"/>
      <c r="C17" s="74"/>
      <c r="D17" s="74"/>
      <c r="E17" s="75"/>
      <c r="F17" s="73"/>
      <c r="G17" s="74"/>
      <c r="H17" s="76"/>
      <c r="I17" s="77"/>
      <c r="J17" s="74"/>
      <c r="K17" s="76"/>
      <c r="L17" s="76"/>
      <c r="M17" s="78"/>
      <c r="N17" s="76"/>
      <c r="O17" s="76"/>
      <c r="P17" s="74"/>
      <c r="Q17" s="390"/>
      <c r="R17" s="391"/>
      <c r="S17" s="79"/>
      <c r="T17" s="153">
        <f t="shared" si="1"/>
      </c>
      <c r="U17" s="217">
        <f t="shared" si="0"/>
      </c>
      <c r="V17" s="140"/>
      <c r="W17" s="140"/>
      <c r="X17" s="140"/>
      <c r="Y17" s="140"/>
      <c r="Z17" s="143"/>
      <c r="AA17" s="155">
        <f>IF(SUM((IF(V17="X",PRECIOS!$I$21,0)+((IF(W17="X",PRECIOS!$I$22,0)+((IF(X17="X",PRECIOS!$I$23,0)+((IF(Y17="X",PRECIOS!$I$24,0))+((IF(Z17="X",PRECIOS!$I$25,0))))))))))=0,"",(IF(V17="X",PRECIOS!$I$21,0)+((IF(W17="X",PRECIOS!$I$22,0)+((IF(X17="X",PRECIOS!$I$23,0)+((IF(Y17="X",PRECIOS!$I$24,0))+((IF(Z17="X",PRECIOS!$I$25,0))))))))))</f>
      </c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</row>
    <row r="18" spans="1:48" ht="30" customHeight="1">
      <c r="A18" s="186">
        <v>6</v>
      </c>
      <c r="B18" s="73"/>
      <c r="C18" s="74"/>
      <c r="D18" s="74"/>
      <c r="E18" s="75"/>
      <c r="F18" s="73"/>
      <c r="G18" s="74"/>
      <c r="H18" s="76"/>
      <c r="I18" s="77"/>
      <c r="J18" s="74"/>
      <c r="K18" s="76"/>
      <c r="L18" s="76"/>
      <c r="M18" s="78"/>
      <c r="N18" s="76"/>
      <c r="O18" s="76"/>
      <c r="P18" s="74"/>
      <c r="Q18" s="390"/>
      <c r="R18" s="391"/>
      <c r="S18" s="79"/>
      <c r="T18" s="153">
        <f t="shared" si="1"/>
      </c>
      <c r="U18" s="217">
        <f t="shared" si="0"/>
      </c>
      <c r="V18" s="140"/>
      <c r="W18" s="140"/>
      <c r="X18" s="140"/>
      <c r="Y18" s="140"/>
      <c r="Z18" s="143"/>
      <c r="AA18" s="155">
        <f>IF(SUM((IF(V18="X",PRECIOS!$I$21,0)+((IF(W18="X",PRECIOS!$I$22,0)+((IF(X18="X",PRECIOS!$I$23,0)+((IF(Y18="X",PRECIOS!$I$24,0))+((IF(Z18="X",PRECIOS!$I$25,0))))))))))=0,"",(IF(V18="X",PRECIOS!$I$21,0)+((IF(W18="X",PRECIOS!$I$22,0)+((IF(X18="X",PRECIOS!$I$23,0)+((IF(Y18="X",PRECIOS!$I$24,0))+((IF(Z18="X",PRECIOS!$I$25,0))))))))))</f>
      </c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</row>
    <row r="19" spans="1:48" ht="30" customHeight="1">
      <c r="A19" s="186">
        <v>7</v>
      </c>
      <c r="B19" s="73"/>
      <c r="C19" s="74"/>
      <c r="D19" s="74"/>
      <c r="E19" s="75"/>
      <c r="F19" s="73"/>
      <c r="G19" s="74"/>
      <c r="H19" s="76"/>
      <c r="I19" s="77"/>
      <c r="J19" s="74"/>
      <c r="K19" s="76"/>
      <c r="L19" s="76"/>
      <c r="M19" s="78"/>
      <c r="N19" s="76"/>
      <c r="O19" s="76"/>
      <c r="P19" s="74"/>
      <c r="Q19" s="390"/>
      <c r="R19" s="391"/>
      <c r="S19" s="79"/>
      <c r="T19" s="153">
        <f t="shared" si="1"/>
      </c>
      <c r="U19" s="217">
        <f t="shared" si="0"/>
      </c>
      <c r="V19" s="140"/>
      <c r="W19" s="140"/>
      <c r="X19" s="140"/>
      <c r="Y19" s="140"/>
      <c r="Z19" s="143"/>
      <c r="AA19" s="155">
        <f>IF(SUM((IF(V19="X",PRECIOS!$I$21,0)+((IF(W19="X",PRECIOS!$I$22,0)+((IF(X19="X",PRECIOS!$I$23,0)+((IF(Y19="X",PRECIOS!$I$24,0))+((IF(Z19="X",PRECIOS!$I$25,0))))))))))=0,"",(IF(V19="X",PRECIOS!$I$21,0)+((IF(W19="X",PRECIOS!$I$22,0)+((IF(X19="X",PRECIOS!$I$23,0)+((IF(Y19="X",PRECIOS!$I$24,0))+((IF(Z19="X",PRECIOS!$I$25,0))))))))))</f>
      </c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</row>
    <row r="20" spans="1:48" ht="30" customHeight="1">
      <c r="A20" s="186">
        <v>8</v>
      </c>
      <c r="B20" s="73"/>
      <c r="C20" s="74"/>
      <c r="D20" s="74"/>
      <c r="E20" s="75"/>
      <c r="F20" s="73"/>
      <c r="G20" s="74"/>
      <c r="H20" s="76"/>
      <c r="I20" s="77"/>
      <c r="J20" s="74"/>
      <c r="K20" s="76"/>
      <c r="L20" s="76"/>
      <c r="M20" s="78"/>
      <c r="N20" s="76"/>
      <c r="O20" s="76"/>
      <c r="P20" s="74"/>
      <c r="Q20" s="390"/>
      <c r="R20" s="391"/>
      <c r="S20" s="79"/>
      <c r="T20" s="153">
        <f t="shared" si="1"/>
      </c>
      <c r="U20" s="217">
        <f t="shared" si="0"/>
      </c>
      <c r="V20" s="140"/>
      <c r="W20" s="140"/>
      <c r="X20" s="140"/>
      <c r="Y20" s="140"/>
      <c r="Z20" s="143"/>
      <c r="AA20" s="155">
        <f>IF(SUM((IF(V20="X",PRECIOS!$I$21,0)+((IF(W20="X",PRECIOS!$I$22,0)+((IF(X20="X",PRECIOS!$I$23,0)+((IF(Y20="X",PRECIOS!$I$24,0))+((IF(Z20="X",PRECIOS!$I$25,0))))))))))=0,"",(IF(V20="X",PRECIOS!$I$21,0)+((IF(W20="X",PRECIOS!$I$22,0)+((IF(X20="X",PRECIOS!$I$23,0)+((IF(Y20="X",PRECIOS!$I$24,0))+((IF(Z20="X",PRECIOS!$I$25,0))))))))))</f>
      </c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</row>
    <row r="21" spans="1:48" ht="30" customHeight="1">
      <c r="A21" s="186">
        <v>9</v>
      </c>
      <c r="B21" s="73"/>
      <c r="C21" s="74"/>
      <c r="D21" s="74"/>
      <c r="E21" s="75"/>
      <c r="F21" s="73"/>
      <c r="G21" s="74"/>
      <c r="H21" s="76"/>
      <c r="I21" s="77"/>
      <c r="J21" s="74"/>
      <c r="K21" s="76"/>
      <c r="L21" s="76"/>
      <c r="M21" s="78"/>
      <c r="N21" s="76"/>
      <c r="O21" s="76"/>
      <c r="P21" s="74"/>
      <c r="Q21" s="390"/>
      <c r="R21" s="391"/>
      <c r="S21" s="79"/>
      <c r="T21" s="153">
        <f t="shared" si="1"/>
      </c>
      <c r="U21" s="217">
        <f t="shared" si="0"/>
      </c>
      <c r="V21" s="140"/>
      <c r="W21" s="140"/>
      <c r="X21" s="140"/>
      <c r="Y21" s="140"/>
      <c r="Z21" s="143"/>
      <c r="AA21" s="155">
        <f>IF(SUM((IF(V21="X",PRECIOS!$I$21,0)+((IF(W21="X",PRECIOS!$I$22,0)+((IF(X21="X",PRECIOS!$I$23,0)+((IF(Y21="X",PRECIOS!$I$24,0))+((IF(Z21="X",PRECIOS!$I$25,0))))))))))=0,"",(IF(V21="X",PRECIOS!$I$21,0)+((IF(W21="X",PRECIOS!$I$22,0)+((IF(X21="X",PRECIOS!$I$23,0)+((IF(Y21="X",PRECIOS!$I$24,0))+((IF(Z21="X",PRECIOS!$I$25,0))))))))))</f>
      </c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</row>
    <row r="22" spans="1:48" ht="30" customHeight="1">
      <c r="A22" s="186">
        <v>10</v>
      </c>
      <c r="B22" s="73"/>
      <c r="C22" s="74"/>
      <c r="D22" s="74"/>
      <c r="E22" s="75"/>
      <c r="F22" s="73"/>
      <c r="G22" s="74"/>
      <c r="H22" s="76"/>
      <c r="I22" s="77"/>
      <c r="J22" s="74"/>
      <c r="K22" s="76"/>
      <c r="L22" s="76"/>
      <c r="M22" s="78"/>
      <c r="N22" s="76"/>
      <c r="O22" s="76"/>
      <c r="P22" s="74"/>
      <c r="Q22" s="390"/>
      <c r="R22" s="391"/>
      <c r="S22" s="79"/>
      <c r="T22" s="153">
        <f t="shared" si="1"/>
      </c>
      <c r="U22" s="217">
        <f t="shared" si="0"/>
      </c>
      <c r="V22" s="140"/>
      <c r="W22" s="140"/>
      <c r="X22" s="140"/>
      <c r="Y22" s="140"/>
      <c r="Z22" s="143"/>
      <c r="AA22" s="155">
        <f>IF(SUM((IF(V22="X",PRECIOS!$I$21,0)+((IF(W22="X",PRECIOS!$I$22,0)+((IF(X22="X",PRECIOS!$I$23,0)+((IF(Y22="X",PRECIOS!$I$24,0))+((IF(Z22="X",PRECIOS!$I$25,0))))))))))=0,"",(IF(V22="X",PRECIOS!$I$21,0)+((IF(W22="X",PRECIOS!$I$22,0)+((IF(X22="X",PRECIOS!$I$23,0)+((IF(Y22="X",PRECIOS!$I$24,0))+((IF(Z22="X",PRECIOS!$I$25,0))))))))))</f>
      </c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</row>
    <row r="23" spans="1:48" ht="30" customHeight="1">
      <c r="A23" s="186">
        <v>11</v>
      </c>
      <c r="B23" s="73"/>
      <c r="C23" s="74"/>
      <c r="D23" s="74"/>
      <c r="E23" s="75"/>
      <c r="F23" s="73"/>
      <c r="G23" s="74"/>
      <c r="H23" s="76"/>
      <c r="I23" s="77"/>
      <c r="J23" s="74"/>
      <c r="K23" s="76"/>
      <c r="L23" s="76"/>
      <c r="M23" s="78"/>
      <c r="N23" s="76"/>
      <c r="O23" s="76"/>
      <c r="P23" s="74"/>
      <c r="Q23" s="390"/>
      <c r="R23" s="391"/>
      <c r="S23" s="79"/>
      <c r="T23" s="153">
        <f t="shared" si="1"/>
      </c>
      <c r="U23" s="217">
        <f t="shared" si="0"/>
      </c>
      <c r="V23" s="140"/>
      <c r="W23" s="140"/>
      <c r="X23" s="140"/>
      <c r="Y23" s="140"/>
      <c r="Z23" s="143"/>
      <c r="AA23" s="155">
        <f>IF(SUM((IF(V23="X",PRECIOS!$I$21,0)+((IF(W23="X",PRECIOS!$I$22,0)+((IF(X23="X",PRECIOS!$I$23,0)+((IF(Y23="X",PRECIOS!$I$24,0))+((IF(Z23="X",PRECIOS!$I$25,0))))))))))=0,"",(IF(V23="X",PRECIOS!$I$21,0)+((IF(W23="X",PRECIOS!$I$22,0)+((IF(X23="X",PRECIOS!$I$23,0)+((IF(Y23="X",PRECIOS!$I$24,0))+((IF(Z23="X",PRECIOS!$I$25,0))))))))))</f>
      </c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</row>
    <row r="24" spans="1:48" ht="30" customHeight="1">
      <c r="A24" s="186">
        <v>12</v>
      </c>
      <c r="B24" s="73"/>
      <c r="C24" s="74"/>
      <c r="D24" s="74"/>
      <c r="E24" s="75"/>
      <c r="F24" s="73"/>
      <c r="G24" s="74"/>
      <c r="H24" s="76"/>
      <c r="I24" s="77"/>
      <c r="J24" s="74"/>
      <c r="K24" s="76"/>
      <c r="L24" s="76"/>
      <c r="M24" s="78"/>
      <c r="N24" s="76"/>
      <c r="O24" s="76"/>
      <c r="P24" s="74"/>
      <c r="Q24" s="390"/>
      <c r="R24" s="391"/>
      <c r="S24" s="79"/>
      <c r="T24" s="153">
        <f t="shared" si="1"/>
      </c>
      <c r="U24" s="217">
        <f t="shared" si="0"/>
      </c>
      <c r="V24" s="140"/>
      <c r="W24" s="140"/>
      <c r="X24" s="140"/>
      <c r="Y24" s="140"/>
      <c r="Z24" s="143"/>
      <c r="AA24" s="155">
        <f>IF(SUM((IF(V24="X",PRECIOS!$I$21,0)+((IF(W24="X",PRECIOS!$I$22,0)+((IF(X24="X",PRECIOS!$I$23,0)+((IF(Y24="X",PRECIOS!$I$24,0))+((IF(Z24="X",PRECIOS!$I$25,0))))))))))=0,"",(IF(V24="X",PRECIOS!$I$21,0)+((IF(W24="X",PRECIOS!$I$22,0)+((IF(X24="X",PRECIOS!$I$23,0)+((IF(Y24="X",PRECIOS!$I$24,0))+((IF(Z24="X",PRECIOS!$I$25,0))))))))))</f>
      </c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</row>
    <row r="25" spans="1:48" ht="30" customHeight="1">
      <c r="A25" s="186">
        <v>13</v>
      </c>
      <c r="B25" s="73"/>
      <c r="C25" s="74"/>
      <c r="D25" s="74"/>
      <c r="E25" s="75"/>
      <c r="F25" s="73"/>
      <c r="G25" s="74"/>
      <c r="H25" s="76"/>
      <c r="I25" s="77"/>
      <c r="J25" s="74"/>
      <c r="K25" s="76"/>
      <c r="L25" s="76"/>
      <c r="M25" s="78"/>
      <c r="N25" s="76"/>
      <c r="O25" s="76"/>
      <c r="P25" s="74"/>
      <c r="Q25" s="390"/>
      <c r="R25" s="391"/>
      <c r="S25" s="79"/>
      <c r="T25" s="153">
        <f t="shared" si="1"/>
      </c>
      <c r="U25" s="217">
        <f t="shared" si="0"/>
      </c>
      <c r="V25" s="140"/>
      <c r="W25" s="140"/>
      <c r="X25" s="140"/>
      <c r="Y25" s="140"/>
      <c r="Z25" s="143"/>
      <c r="AA25" s="155">
        <f>IF(SUM((IF(V25="X",PRECIOS!$I$21,0)+((IF(W25="X",PRECIOS!$I$22,0)+((IF(X25="X",PRECIOS!$I$23,0)+((IF(Y25="X",PRECIOS!$I$24,0))+((IF(Z25="X",PRECIOS!$I$25,0))))))))))=0,"",(IF(V25="X",PRECIOS!$I$21,0)+((IF(W25="X",PRECIOS!$I$22,0)+((IF(X25="X",PRECIOS!$I$23,0)+((IF(Y25="X",PRECIOS!$I$24,0))+((IF(Z25="X",PRECIOS!$I$25,0))))))))))</f>
      </c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/>
    </row>
    <row r="26" spans="1:48" ht="30" customHeight="1">
      <c r="A26" s="186">
        <v>14</v>
      </c>
      <c r="B26" s="73"/>
      <c r="C26" s="74"/>
      <c r="D26" s="74"/>
      <c r="E26" s="75"/>
      <c r="F26" s="73"/>
      <c r="G26" s="74"/>
      <c r="H26" s="76"/>
      <c r="I26" s="77"/>
      <c r="J26" s="74"/>
      <c r="K26" s="76"/>
      <c r="L26" s="76"/>
      <c r="M26" s="78"/>
      <c r="N26" s="76"/>
      <c r="O26" s="76"/>
      <c r="P26" s="74"/>
      <c r="Q26" s="390"/>
      <c r="R26" s="391"/>
      <c r="S26" s="79"/>
      <c r="T26" s="153">
        <f t="shared" si="1"/>
      </c>
      <c r="U26" s="217">
        <f t="shared" si="0"/>
      </c>
      <c r="V26" s="140"/>
      <c r="W26" s="140"/>
      <c r="X26" s="140"/>
      <c r="Y26" s="140"/>
      <c r="Z26" s="143"/>
      <c r="AA26" s="155">
        <f>IF(SUM((IF(V26="X",PRECIOS!$I$21,0)+((IF(W26="X",PRECIOS!$I$22,0)+((IF(X26="X",PRECIOS!$I$23,0)+((IF(Y26="X",PRECIOS!$I$24,0))+((IF(Z26="X",PRECIOS!$I$25,0))))))))))=0,"",(IF(V26="X",PRECIOS!$I$21,0)+((IF(W26="X",PRECIOS!$I$22,0)+((IF(X26="X",PRECIOS!$I$23,0)+((IF(Y26="X",PRECIOS!$I$24,0))+((IF(Z26="X",PRECIOS!$I$25,0))))))))))</f>
      </c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</row>
    <row r="27" spans="1:48" ht="30" customHeight="1">
      <c r="A27" s="186">
        <v>15</v>
      </c>
      <c r="B27" s="73"/>
      <c r="C27" s="74"/>
      <c r="D27" s="74"/>
      <c r="E27" s="75"/>
      <c r="F27" s="73"/>
      <c r="G27" s="74"/>
      <c r="H27" s="76"/>
      <c r="I27" s="77"/>
      <c r="J27" s="74"/>
      <c r="K27" s="76"/>
      <c r="L27" s="76"/>
      <c r="M27" s="78"/>
      <c r="N27" s="76"/>
      <c r="O27" s="76"/>
      <c r="P27" s="74"/>
      <c r="Q27" s="390"/>
      <c r="R27" s="391"/>
      <c r="S27" s="79"/>
      <c r="T27" s="153">
        <f t="shared" si="1"/>
      </c>
      <c r="U27" s="217">
        <f t="shared" si="0"/>
      </c>
      <c r="V27" s="140"/>
      <c r="W27" s="140"/>
      <c r="X27" s="140"/>
      <c r="Y27" s="140"/>
      <c r="Z27" s="143"/>
      <c r="AA27" s="155">
        <f>IF(SUM((IF(V27="X",PRECIOS!$I$21,0)+((IF(W27="X",PRECIOS!$I$22,0)+((IF(X27="X",PRECIOS!$I$23,0)+((IF(Y27="X",PRECIOS!$I$24,0))+((IF(Z27="X",PRECIOS!$I$25,0))))))))))=0,"",(IF(V27="X",PRECIOS!$I$21,0)+((IF(W27="X",PRECIOS!$I$22,0)+((IF(X27="X",PRECIOS!$I$23,0)+((IF(Y27="X",PRECIOS!$I$24,0))+((IF(Z27="X",PRECIOS!$I$25,0))))))))))</f>
      </c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</row>
    <row r="28" spans="1:20" ht="30.75" customHeight="1" thickBot="1">
      <c r="A28" s="144"/>
      <c r="B28" s="144"/>
      <c r="C28" s="144"/>
      <c r="D28" s="144"/>
      <c r="E28" s="144"/>
      <c r="F28" s="144"/>
      <c r="G28" s="144"/>
      <c r="H28" s="144"/>
      <c r="I28" s="144"/>
      <c r="J28" s="144"/>
      <c r="K28" s="339" t="s">
        <v>39</v>
      </c>
      <c r="L28" s="339"/>
      <c r="M28" s="339"/>
      <c r="N28" s="339"/>
      <c r="O28" s="339"/>
      <c r="P28" s="339"/>
      <c r="Q28" s="339"/>
      <c r="R28" s="339"/>
      <c r="S28" s="340"/>
      <c r="T28" s="154">
        <f>IF((SUM(T13:T27)+SUM(AA13:AA27))=0,"",(SUM(T13:T27)+SUM(AA13:AA27)))</f>
      </c>
    </row>
    <row r="29" ht="28.5" customHeight="1"/>
    <row r="30" ht="18">
      <c r="M30" s="145"/>
    </row>
    <row r="31" ht="27" customHeight="1">
      <c r="U31" s="183" t="s">
        <v>12</v>
      </c>
    </row>
    <row r="32" ht="15.75">
      <c r="U32" s="183" t="s">
        <v>14</v>
      </c>
    </row>
  </sheetData>
  <sheetProtection password="C016" sheet="1"/>
  <mergeCells count="25">
    <mergeCell ref="Q13:R13"/>
    <mergeCell ref="Q25:R25"/>
    <mergeCell ref="Q14:R14"/>
    <mergeCell ref="Q16:R16"/>
    <mergeCell ref="Q26:R26"/>
    <mergeCell ref="A1:C1"/>
    <mergeCell ref="Q27:R27"/>
    <mergeCell ref="Q12:R12"/>
    <mergeCell ref="Q24:R24"/>
    <mergeCell ref="K28:S28"/>
    <mergeCell ref="C5:D5"/>
    <mergeCell ref="C7:D7"/>
    <mergeCell ref="C8:D8"/>
    <mergeCell ref="C12:D12"/>
    <mergeCell ref="O5:R5"/>
    <mergeCell ref="T5:AA9"/>
    <mergeCell ref="J5:N5"/>
    <mergeCell ref="Q20:R20"/>
    <mergeCell ref="Q21:R21"/>
    <mergeCell ref="Q22:R22"/>
    <mergeCell ref="Q23:R23"/>
    <mergeCell ref="Q15:R15"/>
    <mergeCell ref="Q17:R17"/>
    <mergeCell ref="Q18:R18"/>
    <mergeCell ref="Q19:R19"/>
  </mergeCells>
  <printOptions/>
  <pageMargins left="0.35" right="0.75" top="1" bottom="1" header="0.5118055555555555" footer="0"/>
  <pageSetup fitToHeight="1" fitToWidth="1" horizontalDpi="300" verticalDpi="300" orientation="landscape" paperSize="9" scale="42" r:id="rId4"/>
  <headerFooter alignWithMargins="0">
    <oddFooter>&amp;L&amp;F / &amp;A&amp;R&amp;D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AV32"/>
  <sheetViews>
    <sheetView zoomScale="40" zoomScaleNormal="40" zoomScalePageLayoutView="0" workbookViewId="0" topLeftCell="A1">
      <selection activeCell="U14" sqref="U14"/>
    </sheetView>
  </sheetViews>
  <sheetFormatPr defaultColWidth="11.421875" defaultRowHeight="12.75"/>
  <cols>
    <col min="1" max="1" width="5.421875" style="114" customWidth="1"/>
    <col min="2" max="2" width="19.140625" style="115" customWidth="1"/>
    <col min="3" max="3" width="22.140625" style="114" customWidth="1"/>
    <col min="4" max="4" width="24.7109375" style="114" customWidth="1"/>
    <col min="5" max="5" width="21.8515625" style="114" customWidth="1"/>
    <col min="6" max="6" width="17.28125" style="114" customWidth="1"/>
    <col min="7" max="8" width="5.140625" style="115" customWidth="1"/>
    <col min="9" max="9" width="24.00390625" style="116" customWidth="1"/>
    <col min="10" max="10" width="9.57421875" style="115" customWidth="1"/>
    <col min="11" max="11" width="18.7109375" style="114" customWidth="1"/>
    <col min="12" max="12" width="2.8515625" style="114" customWidth="1"/>
    <col min="13" max="14" width="3.00390625" style="114" customWidth="1"/>
    <col min="15" max="15" width="3.00390625" style="117" customWidth="1"/>
    <col min="16" max="17" width="3.00390625" style="114" customWidth="1"/>
    <col min="18" max="18" width="7.140625" style="114" customWidth="1"/>
    <col min="19" max="19" width="21.8515625" style="114" customWidth="1"/>
    <col min="20" max="20" width="17.28125" style="114" customWidth="1"/>
    <col min="21" max="21" width="57.7109375" style="114" bestFit="1" customWidth="1"/>
    <col min="22" max="22" width="3.7109375" style="114" customWidth="1"/>
    <col min="23" max="23" width="3.28125" style="114" customWidth="1"/>
    <col min="24" max="24" width="3.421875" style="114" customWidth="1"/>
    <col min="25" max="26" width="3.00390625" style="114" customWidth="1"/>
    <col min="27" max="27" width="11.7109375" style="114" bestFit="1" customWidth="1"/>
    <col min="28" max="16384" width="11.421875" style="114" customWidth="1"/>
  </cols>
  <sheetData>
    <row r="1" spans="1:48" ht="66.75" customHeight="1">
      <c r="A1" s="351" t="s">
        <v>40</v>
      </c>
      <c r="B1" s="352"/>
      <c r="C1" s="353"/>
      <c r="D1" s="156"/>
      <c r="E1" s="156"/>
      <c r="F1" s="157"/>
      <c r="G1" s="158"/>
      <c r="H1" s="158"/>
      <c r="I1" s="159"/>
      <c r="J1" s="158"/>
      <c r="K1" s="156"/>
      <c r="L1" s="156"/>
      <c r="M1" s="156"/>
      <c r="N1" s="156"/>
      <c r="O1" s="160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</row>
    <row r="2" spans="1:48" ht="15" customHeight="1">
      <c r="A2" s="161" t="s">
        <v>34</v>
      </c>
      <c r="B2" s="162"/>
      <c r="C2" s="163"/>
      <c r="D2" s="156"/>
      <c r="E2" s="156"/>
      <c r="F2" s="164"/>
      <c r="G2" s="158"/>
      <c r="H2" s="158"/>
      <c r="I2" s="159"/>
      <c r="J2" s="158"/>
      <c r="K2" s="156"/>
      <c r="L2" s="156"/>
      <c r="M2" s="156"/>
      <c r="N2" s="156"/>
      <c r="O2" s="160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</row>
    <row r="3" spans="1:48" ht="14.25">
      <c r="A3" s="165" t="s">
        <v>35</v>
      </c>
      <c r="B3" s="166"/>
      <c r="C3" s="122"/>
      <c r="E3" s="114" t="s">
        <v>41</v>
      </c>
      <c r="F3" s="120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</row>
    <row r="4" spans="1:48" s="125" customFormat="1" ht="15" thickBot="1">
      <c r="A4" s="165" t="s">
        <v>36</v>
      </c>
      <c r="B4" s="195"/>
      <c r="C4" s="196"/>
      <c r="E4" s="114" t="s">
        <v>13</v>
      </c>
      <c r="F4" s="120"/>
      <c r="G4" s="126"/>
      <c r="H4" s="126"/>
      <c r="I4" s="191"/>
      <c r="J4" s="126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68"/>
      <c r="AS4" s="168"/>
      <c r="AT4" s="168"/>
      <c r="AU4" s="168"/>
      <c r="AV4" s="168"/>
    </row>
    <row r="5" spans="1:48" s="136" customFormat="1" ht="21.75" customHeight="1" thickBot="1">
      <c r="A5" s="197" t="s">
        <v>15</v>
      </c>
      <c r="B5" s="198"/>
      <c r="C5" s="354"/>
      <c r="D5" s="354"/>
      <c r="E5" s="214"/>
      <c r="F5" s="172" t="s">
        <v>42</v>
      </c>
      <c r="G5" s="215"/>
      <c r="H5" s="215"/>
      <c r="I5" s="214"/>
      <c r="J5" s="355" t="s">
        <v>16</v>
      </c>
      <c r="K5" s="356"/>
      <c r="L5" s="356"/>
      <c r="M5" s="356"/>
      <c r="N5" s="357"/>
      <c r="O5" s="358" t="s">
        <v>18</v>
      </c>
      <c r="P5" s="359"/>
      <c r="Q5" s="359"/>
      <c r="R5" s="360"/>
      <c r="S5" s="131"/>
      <c r="T5" s="381" t="s">
        <v>50</v>
      </c>
      <c r="U5" s="382"/>
      <c r="V5" s="382"/>
      <c r="W5" s="382"/>
      <c r="X5" s="382"/>
      <c r="Y5" s="382"/>
      <c r="Z5" s="382"/>
      <c r="AA5" s="383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179"/>
      <c r="AQ5" s="179"/>
      <c r="AR5" s="179"/>
      <c r="AS5" s="179"/>
      <c r="AT5" s="179"/>
      <c r="AU5" s="179"/>
      <c r="AV5" s="179"/>
    </row>
    <row r="6" spans="1:48" ht="15.75" customHeight="1" thickBot="1">
      <c r="A6" s="169" t="s">
        <v>37</v>
      </c>
      <c r="B6" s="170"/>
      <c r="C6" s="45"/>
      <c r="D6" s="127"/>
      <c r="E6" s="208"/>
      <c r="F6" s="177" t="s">
        <v>46</v>
      </c>
      <c r="G6" s="121"/>
      <c r="H6" s="121"/>
      <c r="I6" s="213"/>
      <c r="J6" s="121"/>
      <c r="K6" s="208"/>
      <c r="L6" s="208"/>
      <c r="M6" s="208"/>
      <c r="N6" s="208"/>
      <c r="O6" s="136"/>
      <c r="P6" s="208"/>
      <c r="Q6" s="208"/>
      <c r="R6" s="208"/>
      <c r="S6" s="208"/>
      <c r="T6" s="384"/>
      <c r="U6" s="385"/>
      <c r="V6" s="385"/>
      <c r="W6" s="385"/>
      <c r="X6" s="385"/>
      <c r="Y6" s="385"/>
      <c r="Z6" s="385"/>
      <c r="AA6" s="38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</row>
    <row r="7" spans="1:48" ht="13.5" customHeight="1" thickBot="1">
      <c r="A7" s="169" t="s">
        <v>45</v>
      </c>
      <c r="B7" s="170"/>
      <c r="C7" s="370"/>
      <c r="D7" s="370"/>
      <c r="E7" s="208"/>
      <c r="F7" s="210"/>
      <c r="G7" s="121"/>
      <c r="H7" s="121"/>
      <c r="I7" s="211"/>
      <c r="J7" s="121"/>
      <c r="K7" s="212"/>
      <c r="L7" s="208"/>
      <c r="M7" s="208"/>
      <c r="N7" s="208"/>
      <c r="O7" s="136"/>
      <c r="P7" s="208"/>
      <c r="Q7" s="136"/>
      <c r="R7" s="208"/>
      <c r="S7" s="208"/>
      <c r="T7" s="384"/>
      <c r="U7" s="385"/>
      <c r="V7" s="385"/>
      <c r="W7" s="385"/>
      <c r="X7" s="385"/>
      <c r="Y7" s="385"/>
      <c r="Z7" s="385"/>
      <c r="AA7" s="38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</row>
    <row r="8" spans="1:48" ht="13.5" customHeight="1" thickBot="1">
      <c r="A8" s="169" t="s">
        <v>43</v>
      </c>
      <c r="B8" s="170"/>
      <c r="C8" s="371"/>
      <c r="D8" s="371"/>
      <c r="E8" s="206" t="s">
        <v>17</v>
      </c>
      <c r="F8" s="18"/>
      <c r="G8" s="121"/>
      <c r="H8" s="121"/>
      <c r="I8" s="213"/>
      <c r="J8" s="121"/>
      <c r="K8" s="208"/>
      <c r="L8" s="212"/>
      <c r="M8" s="208"/>
      <c r="N8" s="208"/>
      <c r="O8" s="136"/>
      <c r="P8" s="208"/>
      <c r="Q8" s="137"/>
      <c r="R8" s="208"/>
      <c r="S8" s="208"/>
      <c r="T8" s="384"/>
      <c r="U8" s="385"/>
      <c r="V8" s="385"/>
      <c r="W8" s="385"/>
      <c r="X8" s="385"/>
      <c r="Y8" s="385"/>
      <c r="Z8" s="385"/>
      <c r="AA8" s="38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</row>
    <row r="9" spans="1:48" ht="15" thickBot="1">
      <c r="A9" s="169" t="s">
        <v>19</v>
      </c>
      <c r="B9" s="170"/>
      <c r="C9" s="46"/>
      <c r="D9" s="127"/>
      <c r="E9" s="208"/>
      <c r="F9" s="208"/>
      <c r="G9" s="121"/>
      <c r="H9" s="121"/>
      <c r="I9" s="213"/>
      <c r="J9" s="121"/>
      <c r="K9" s="208"/>
      <c r="L9" s="208"/>
      <c r="M9" s="208"/>
      <c r="N9" s="208"/>
      <c r="O9" s="136"/>
      <c r="P9" s="208"/>
      <c r="Q9" s="208"/>
      <c r="R9" s="208"/>
      <c r="S9" s="208"/>
      <c r="T9" s="387"/>
      <c r="U9" s="388"/>
      <c r="V9" s="388"/>
      <c r="W9" s="388"/>
      <c r="X9" s="388"/>
      <c r="Y9" s="388"/>
      <c r="Z9" s="388"/>
      <c r="AA9" s="389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</row>
    <row r="10" spans="1:48" ht="15" thickBot="1">
      <c r="A10" s="175" t="s">
        <v>44</v>
      </c>
      <c r="B10" s="176"/>
      <c r="C10" s="47"/>
      <c r="D10" s="132"/>
      <c r="E10" s="180" t="s">
        <v>20</v>
      </c>
      <c r="F10" s="19"/>
      <c r="K10" s="135" t="s">
        <v>47</v>
      </c>
      <c r="L10" s="135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</row>
    <row r="11" spans="1:48" ht="15.75">
      <c r="A11" s="183" t="s">
        <v>30</v>
      </c>
      <c r="B11" s="184"/>
      <c r="C11" s="47"/>
      <c r="D11" s="132"/>
      <c r="V11" s="139" t="s">
        <v>21</v>
      </c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</row>
    <row r="12" spans="1:48" s="139" customFormat="1" ht="57" customHeight="1">
      <c r="A12" s="146"/>
      <c r="B12" s="147" t="s">
        <v>22</v>
      </c>
      <c r="C12" s="341" t="s">
        <v>23</v>
      </c>
      <c r="D12" s="341"/>
      <c r="E12" s="147" t="s">
        <v>24</v>
      </c>
      <c r="F12" s="148" t="s">
        <v>48</v>
      </c>
      <c r="G12" s="147" t="s">
        <v>25</v>
      </c>
      <c r="H12" s="147" t="s">
        <v>26</v>
      </c>
      <c r="I12" s="149" t="s">
        <v>27</v>
      </c>
      <c r="J12" s="147" t="s">
        <v>28</v>
      </c>
      <c r="K12" s="147" t="s">
        <v>43</v>
      </c>
      <c r="L12" s="147" t="s">
        <v>7</v>
      </c>
      <c r="M12" s="147" t="s">
        <v>3</v>
      </c>
      <c r="N12" s="147" t="s">
        <v>4</v>
      </c>
      <c r="O12" s="147" t="s">
        <v>5</v>
      </c>
      <c r="P12" s="147" t="s">
        <v>6</v>
      </c>
      <c r="Q12" s="342" t="s">
        <v>49</v>
      </c>
      <c r="R12" s="344"/>
      <c r="S12" s="150" t="s">
        <v>38</v>
      </c>
      <c r="T12" s="151" t="s">
        <v>29</v>
      </c>
      <c r="U12" s="151" t="s">
        <v>30</v>
      </c>
      <c r="V12" s="151">
        <v>1</v>
      </c>
      <c r="W12" s="151">
        <v>2</v>
      </c>
      <c r="X12" s="151">
        <v>3</v>
      </c>
      <c r="Y12" s="151">
        <v>4</v>
      </c>
      <c r="Z12" s="151">
        <v>5</v>
      </c>
      <c r="AA12" s="152" t="s">
        <v>29</v>
      </c>
      <c r="AB12" s="185"/>
      <c r="AC12" s="185"/>
      <c r="AD12" s="185"/>
      <c r="AE12" s="187" t="s">
        <v>0</v>
      </c>
      <c r="AF12" s="187" t="s">
        <v>0</v>
      </c>
      <c r="AG12" s="187" t="s">
        <v>0</v>
      </c>
      <c r="AH12" s="187" t="s">
        <v>0</v>
      </c>
      <c r="AI12" s="187" t="s">
        <v>0</v>
      </c>
      <c r="AJ12" s="187"/>
      <c r="AK12" s="187" t="s">
        <v>1</v>
      </c>
      <c r="AL12" s="187" t="s">
        <v>1</v>
      </c>
      <c r="AM12" s="187" t="s">
        <v>1</v>
      </c>
      <c r="AN12" s="187" t="s">
        <v>1</v>
      </c>
      <c r="AO12" s="187" t="s">
        <v>1</v>
      </c>
      <c r="AP12" s="187" t="s">
        <v>2</v>
      </c>
      <c r="AQ12" s="187" t="s">
        <v>2</v>
      </c>
      <c r="AR12" s="187" t="s">
        <v>2</v>
      </c>
      <c r="AS12" s="187" t="s">
        <v>2</v>
      </c>
      <c r="AT12" s="190"/>
      <c r="AU12" s="185"/>
      <c r="AV12" s="185"/>
    </row>
    <row r="13" spans="1:48" ht="30" customHeight="1">
      <c r="A13" s="186">
        <v>1</v>
      </c>
      <c r="B13" s="73"/>
      <c r="C13" s="74"/>
      <c r="D13" s="74"/>
      <c r="E13" s="75"/>
      <c r="F13" s="73"/>
      <c r="G13" s="74"/>
      <c r="H13" s="76"/>
      <c r="I13" s="77"/>
      <c r="J13" s="74"/>
      <c r="K13" s="76"/>
      <c r="L13" s="76"/>
      <c r="M13" s="78"/>
      <c r="N13" s="76"/>
      <c r="O13" s="76"/>
      <c r="P13" s="74"/>
      <c r="Q13" s="392" t="s">
        <v>31</v>
      </c>
      <c r="R13" s="393"/>
      <c r="S13" s="79"/>
      <c r="T13" s="153">
        <f>IF(S13="X",IF(L13="X",($AE$14-2),IF(M13="X",($AF$14-2),IF(N13="X",($AG$14-2),IF(O13="X",($AH$14-2),IF(P13="X",($AI$14-2)))))),IF(S13="",IF(L13="X",$AE$14,IF(M13="X",$AF$14,IF(N13="X",$AG$14,IF(O13="X",$AH$14,IF(P13="X",$AI$14,"")))))))</f>
      </c>
      <c r="U13" s="217">
        <f>IF(S13="X","HAY QUE AÑADIR UN EMAIL","")</f>
      </c>
      <c r="V13" s="140"/>
      <c r="W13" s="140"/>
      <c r="X13" s="140"/>
      <c r="Y13" s="142"/>
      <c r="Z13" s="143"/>
      <c r="AA13" s="155">
        <f>IF(SUM((IF(V13="X",PRECIOS!$I$21,0)+((IF(W13="X",PRECIOS!$I$22,0)+((IF(X13="X",PRECIOS!$I$23,0)+((IF(Y13="X",PRECIOS!$I$24,0))+((IF(Z13="X",PRECIOS!$I$25,0))))))))))=0,"",(IF(V13="X",PRECIOS!$I$21,0)+((IF(W13="X",PRECIOS!$I$22,0)+((IF(X13="X",PRECIOS!$I$23,0)+((IF(Y13="X",PRECIOS!$I$24,0))+((IF(Z13="X",PRECIOS!$I$25,0))))))))))</f>
      </c>
      <c r="AB13" s="156"/>
      <c r="AC13" s="156"/>
      <c r="AD13" s="156"/>
      <c r="AE13" s="187" t="s">
        <v>7</v>
      </c>
      <c r="AF13" s="187" t="s">
        <v>3</v>
      </c>
      <c r="AG13" s="187" t="s">
        <v>4</v>
      </c>
      <c r="AH13" s="187" t="s">
        <v>5</v>
      </c>
      <c r="AI13" s="187" t="s">
        <v>6</v>
      </c>
      <c r="AJ13" s="187"/>
      <c r="AK13" s="187" t="s">
        <v>7</v>
      </c>
      <c r="AL13" s="187" t="s">
        <v>3</v>
      </c>
      <c r="AM13" s="187" t="s">
        <v>4</v>
      </c>
      <c r="AN13" s="187" t="s">
        <v>5</v>
      </c>
      <c r="AO13" s="187" t="s">
        <v>6</v>
      </c>
      <c r="AP13" s="187" t="s">
        <v>7</v>
      </c>
      <c r="AQ13" s="187" t="s">
        <v>3</v>
      </c>
      <c r="AR13" s="187" t="s">
        <v>4</v>
      </c>
      <c r="AS13" s="187" t="s">
        <v>5</v>
      </c>
      <c r="AT13" s="189"/>
      <c r="AU13" s="156"/>
      <c r="AV13" s="156"/>
    </row>
    <row r="14" spans="1:48" ht="30" customHeight="1">
      <c r="A14" s="186">
        <v>2</v>
      </c>
      <c r="B14" s="80"/>
      <c r="C14" s="81"/>
      <c r="D14" s="81"/>
      <c r="E14" s="82"/>
      <c r="F14" s="80"/>
      <c r="G14" s="81"/>
      <c r="H14" s="83"/>
      <c r="I14" s="84"/>
      <c r="J14" s="81"/>
      <c r="K14" s="83"/>
      <c r="L14" s="83"/>
      <c r="M14" s="85"/>
      <c r="N14" s="83"/>
      <c r="O14" s="83"/>
      <c r="P14" s="81"/>
      <c r="Q14" s="394"/>
      <c r="R14" s="395"/>
      <c r="S14" s="86"/>
      <c r="T14" s="153">
        <f>IF(S14="X",IF(L14="X",($AE$14-2),IF(M14="X",($AF$14-2),IF(N14="X",($AG$14-2),IF(O14="X",($AH$14-2),IF(P14="X",($AI$14-2)))))),IF(S14="",IF(L14="X",$AE$14,IF(M14="X",$AF$14,IF(N14="X",$AG$14,IF(O14="X",$AH$14,IF(P14="X",$AI$14,"")))))))</f>
      </c>
      <c r="U14" s="217">
        <f aca="true" t="shared" si="0" ref="U14:U27">IF(S14="X","HAY QUE AÑADIR UN EMAIL","")</f>
      </c>
      <c r="V14" s="142"/>
      <c r="W14" s="142"/>
      <c r="X14" s="142"/>
      <c r="Y14" s="142"/>
      <c r="Z14" s="143"/>
      <c r="AA14" s="155">
        <f>IF(SUM((IF(V14="X",PRECIOS!$I$21,0)+((IF(W14="X",PRECIOS!$I$22,0)+((IF(X14="X",PRECIOS!$I$23,0)+((IF(Y14="X",PRECIOS!$I$24,0))+((IF(Z14="X",PRECIOS!$I$25,0))))))))))=0,"",(IF(V14="X",PRECIOS!$I$21,0)+((IF(W14="X",PRECIOS!$I$22,0)+((IF(X14="X",PRECIOS!$I$23,0)+((IF(Y14="X",PRECIOS!$I$24,0))+((IF(Z14="X",PRECIOS!$I$25,0))))))))))</f>
      </c>
      <c r="AB14" s="156"/>
      <c r="AC14" s="156"/>
      <c r="AD14" s="156"/>
      <c r="AE14" s="192">
        <v>67</v>
      </c>
      <c r="AF14" s="192">
        <v>75</v>
      </c>
      <c r="AG14" s="89">
        <v>115</v>
      </c>
      <c r="AH14" s="89">
        <v>165</v>
      </c>
      <c r="AI14" s="89">
        <v>790</v>
      </c>
      <c r="AJ14" s="89"/>
      <c r="AK14" s="89">
        <v>41</v>
      </c>
      <c r="AL14" s="89">
        <v>45</v>
      </c>
      <c r="AM14" s="89">
        <v>66</v>
      </c>
      <c r="AN14" s="89">
        <v>93</v>
      </c>
      <c r="AO14" s="89">
        <v>790</v>
      </c>
      <c r="AP14" s="89">
        <v>19</v>
      </c>
      <c r="AQ14" s="89">
        <v>20</v>
      </c>
      <c r="AR14" s="89">
        <v>28</v>
      </c>
      <c r="AS14" s="89">
        <v>45</v>
      </c>
      <c r="AT14" s="189"/>
      <c r="AU14" s="156"/>
      <c r="AV14" s="156"/>
    </row>
    <row r="15" spans="1:48" ht="30" customHeight="1">
      <c r="A15" s="186">
        <v>3</v>
      </c>
      <c r="B15" s="73"/>
      <c r="C15" s="74"/>
      <c r="D15" s="74"/>
      <c r="E15" s="75"/>
      <c r="F15" s="73"/>
      <c r="G15" s="74"/>
      <c r="H15" s="76"/>
      <c r="I15" s="77"/>
      <c r="J15" s="74"/>
      <c r="K15" s="76"/>
      <c r="L15" s="76"/>
      <c r="M15" s="78"/>
      <c r="N15" s="76"/>
      <c r="O15" s="76"/>
      <c r="P15" s="74"/>
      <c r="Q15" s="390"/>
      <c r="R15" s="391"/>
      <c r="S15" s="79"/>
      <c r="T15" s="153">
        <f>IF(S15="X",IF(L15="X",($AE$14-2),IF(M15="X",($AF$14-2),IF(N15="X",($AG$14-2),IF(O15="X",($AH$14-2),IF(P15="X",($AI$14-2)))))),IF(S15="",IF(L15="X",$AE$14,IF(M15="X",$AF$14,IF(N15="X",$AG$14,IF(O15="X",$AH$14,IF(P15="X",$AI$14,"")))))))</f>
      </c>
      <c r="U15" s="217">
        <f t="shared" si="0"/>
      </c>
      <c r="V15" s="142"/>
      <c r="W15" s="142"/>
      <c r="X15" s="142"/>
      <c r="Y15" s="142"/>
      <c r="Z15" s="143"/>
      <c r="AA15" s="155">
        <f>IF(SUM((IF(V15="X",PRECIOS!$I$21,0)+((IF(W15="X",PRECIOS!$I$22,0)+((IF(X15="X",PRECIOS!$I$23,0)+((IF(Y15="X",PRECIOS!$I$24,0))+((IF(Z15="X",PRECIOS!$I$25,0))))))))))=0,"",(IF(V15="X",PRECIOS!$I$21,0)+((IF(W15="X",PRECIOS!$I$22,0)+((IF(X15="X",PRECIOS!$I$23,0)+((IF(Y15="X",PRECIOS!$I$24,0))+((IF(Z15="X",PRECIOS!$I$25,0))))))))))</f>
      </c>
      <c r="AB15" s="156"/>
      <c r="AC15" s="156"/>
      <c r="AD15" s="156"/>
      <c r="AE15" s="189"/>
      <c r="AF15" s="189"/>
      <c r="AG15" s="189"/>
      <c r="AH15" s="189"/>
      <c r="AI15" s="189"/>
      <c r="AJ15" s="189"/>
      <c r="AK15" s="89">
        <v>22</v>
      </c>
      <c r="AL15" s="89">
        <v>25</v>
      </c>
      <c r="AM15" s="89">
        <v>33</v>
      </c>
      <c r="AN15" s="89">
        <v>50</v>
      </c>
      <c r="AO15" s="189"/>
      <c r="AP15" s="89">
        <v>11</v>
      </c>
      <c r="AQ15" s="89">
        <v>12</v>
      </c>
      <c r="AR15" s="89">
        <v>15</v>
      </c>
      <c r="AS15" s="189"/>
      <c r="AT15" s="189"/>
      <c r="AU15" s="156"/>
      <c r="AV15" s="156"/>
    </row>
    <row r="16" spans="1:48" ht="30" customHeight="1">
      <c r="A16" s="186">
        <v>4</v>
      </c>
      <c r="B16" s="80"/>
      <c r="C16" s="81"/>
      <c r="D16" s="81"/>
      <c r="E16" s="82"/>
      <c r="F16" s="80"/>
      <c r="G16" s="87"/>
      <c r="H16" s="83"/>
      <c r="I16" s="84"/>
      <c r="J16" s="81"/>
      <c r="K16" s="83"/>
      <c r="L16" s="83"/>
      <c r="M16" s="85"/>
      <c r="N16" s="83"/>
      <c r="O16" s="83"/>
      <c r="P16" s="81"/>
      <c r="Q16" s="394"/>
      <c r="R16" s="395"/>
      <c r="S16" s="86"/>
      <c r="T16" s="153">
        <f aca="true" t="shared" si="1" ref="T16:T27">IF(S16="X",IF(L16="X",($AE$14-2),IF(M16="X",($AF$14-2),IF(N16="X",($AG$14-2),IF(O16="X",($AH$14-2),IF(P16="X",($AI$14-2)))))),IF(S16="",IF(L16="X",$AE$14,IF(M16="X",$AF$14,IF(N16="X",$AG$14,IF(O16="X",$AH$14,IF(P16="X",$AI$14,"")))))))</f>
      </c>
      <c r="U16" s="217">
        <f t="shared" si="0"/>
      </c>
      <c r="V16" s="142"/>
      <c r="W16" s="142"/>
      <c r="X16" s="142"/>
      <c r="Y16" s="142"/>
      <c r="Z16" s="143"/>
      <c r="AA16" s="155">
        <f>IF(SUM((IF(V16="X",PRECIOS!$I$21,0)+((IF(W16="X",PRECIOS!$I$22,0)+((IF(X16="X",PRECIOS!$I$23,0)+((IF(Y16="X",PRECIOS!$I$24,0))+((IF(Z16="X",PRECIOS!$I$25,0))))))))))=0,"",(IF(V16="X",PRECIOS!$I$21,0)+((IF(W16="X",PRECIOS!$I$22,0)+((IF(X16="X",PRECIOS!$I$23,0)+((IF(Y16="X",PRECIOS!$I$24,0))+((IF(Z16="X",PRECIOS!$I$25,0))))))))))</f>
      </c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</row>
    <row r="17" spans="1:48" ht="30" customHeight="1">
      <c r="A17" s="186">
        <v>5</v>
      </c>
      <c r="B17" s="73"/>
      <c r="C17" s="74"/>
      <c r="D17" s="74"/>
      <c r="E17" s="75"/>
      <c r="F17" s="73"/>
      <c r="G17" s="74"/>
      <c r="H17" s="76"/>
      <c r="I17" s="77"/>
      <c r="J17" s="74"/>
      <c r="K17" s="76"/>
      <c r="L17" s="76"/>
      <c r="M17" s="78"/>
      <c r="N17" s="76"/>
      <c r="O17" s="76"/>
      <c r="P17" s="74"/>
      <c r="Q17" s="390"/>
      <c r="R17" s="391"/>
      <c r="S17" s="79"/>
      <c r="T17" s="153">
        <f t="shared" si="1"/>
      </c>
      <c r="U17" s="217">
        <f t="shared" si="0"/>
      </c>
      <c r="V17" s="140"/>
      <c r="W17" s="140"/>
      <c r="X17" s="140"/>
      <c r="Y17" s="140"/>
      <c r="Z17" s="143"/>
      <c r="AA17" s="155">
        <f>IF(SUM((IF(V17="X",PRECIOS!$I$21,0)+((IF(W17="X",PRECIOS!$I$22,0)+((IF(X17="X",PRECIOS!$I$23,0)+((IF(Y17="X",PRECIOS!$I$24,0))+((IF(Z17="X",PRECIOS!$I$25,0))))))))))=0,"",(IF(V17="X",PRECIOS!$I$21,0)+((IF(W17="X",PRECIOS!$I$22,0)+((IF(X17="X",PRECIOS!$I$23,0)+((IF(Y17="X",PRECIOS!$I$24,0))+((IF(Z17="X",PRECIOS!$I$25,0))))))))))</f>
      </c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</row>
    <row r="18" spans="1:48" ht="30" customHeight="1">
      <c r="A18" s="186">
        <v>6</v>
      </c>
      <c r="B18" s="73"/>
      <c r="C18" s="74"/>
      <c r="D18" s="74"/>
      <c r="E18" s="75"/>
      <c r="F18" s="73"/>
      <c r="G18" s="74"/>
      <c r="H18" s="76"/>
      <c r="I18" s="77"/>
      <c r="J18" s="74"/>
      <c r="K18" s="76"/>
      <c r="L18" s="76"/>
      <c r="M18" s="78"/>
      <c r="N18" s="76"/>
      <c r="O18" s="76"/>
      <c r="P18" s="74"/>
      <c r="Q18" s="390"/>
      <c r="R18" s="391"/>
      <c r="S18" s="79"/>
      <c r="T18" s="153">
        <f t="shared" si="1"/>
      </c>
      <c r="U18" s="217">
        <f t="shared" si="0"/>
      </c>
      <c r="V18" s="140"/>
      <c r="W18" s="140"/>
      <c r="X18" s="140"/>
      <c r="Y18" s="140"/>
      <c r="Z18" s="143"/>
      <c r="AA18" s="155">
        <f>IF(SUM((IF(V18="X",PRECIOS!$I$21,0)+((IF(W18="X",PRECIOS!$I$22,0)+((IF(X18="X",PRECIOS!$I$23,0)+((IF(Y18="X",PRECIOS!$I$24,0))+((IF(Z18="X",PRECIOS!$I$25,0))))))))))=0,"",(IF(V18="X",PRECIOS!$I$21,0)+((IF(W18="X",PRECIOS!$I$22,0)+((IF(X18="X",PRECIOS!$I$23,0)+((IF(Y18="X",PRECIOS!$I$24,0))+((IF(Z18="X",PRECIOS!$I$25,0))))))))))</f>
      </c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</row>
    <row r="19" spans="1:48" ht="30" customHeight="1">
      <c r="A19" s="186">
        <v>7</v>
      </c>
      <c r="B19" s="73"/>
      <c r="C19" s="74"/>
      <c r="D19" s="74"/>
      <c r="E19" s="75"/>
      <c r="F19" s="73"/>
      <c r="G19" s="74"/>
      <c r="H19" s="76"/>
      <c r="I19" s="77"/>
      <c r="J19" s="74"/>
      <c r="K19" s="76"/>
      <c r="L19" s="76"/>
      <c r="M19" s="78"/>
      <c r="N19" s="76"/>
      <c r="O19" s="76"/>
      <c r="P19" s="74"/>
      <c r="Q19" s="390"/>
      <c r="R19" s="391"/>
      <c r="S19" s="79"/>
      <c r="T19" s="153">
        <f t="shared" si="1"/>
      </c>
      <c r="U19" s="217">
        <f t="shared" si="0"/>
      </c>
      <c r="V19" s="140"/>
      <c r="W19" s="140"/>
      <c r="X19" s="140"/>
      <c r="Y19" s="140"/>
      <c r="Z19" s="143"/>
      <c r="AA19" s="155">
        <f>IF(SUM((IF(V19="X",PRECIOS!$I$21,0)+((IF(W19="X",PRECIOS!$I$22,0)+((IF(X19="X",PRECIOS!$I$23,0)+((IF(Y19="X",PRECIOS!$I$24,0))+((IF(Z19="X",PRECIOS!$I$25,0))))))))))=0,"",(IF(V19="X",PRECIOS!$I$21,0)+((IF(W19="X",PRECIOS!$I$22,0)+((IF(X19="X",PRECIOS!$I$23,0)+((IF(Y19="X",PRECIOS!$I$24,0))+((IF(Z19="X",PRECIOS!$I$25,0))))))))))</f>
      </c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</row>
    <row r="20" spans="1:48" ht="30" customHeight="1">
      <c r="A20" s="186">
        <v>8</v>
      </c>
      <c r="B20" s="73"/>
      <c r="C20" s="74"/>
      <c r="D20" s="74"/>
      <c r="E20" s="75"/>
      <c r="F20" s="73"/>
      <c r="G20" s="74"/>
      <c r="H20" s="76"/>
      <c r="I20" s="77"/>
      <c r="J20" s="74"/>
      <c r="K20" s="76"/>
      <c r="L20" s="76"/>
      <c r="M20" s="78"/>
      <c r="N20" s="76"/>
      <c r="O20" s="76"/>
      <c r="P20" s="74"/>
      <c r="Q20" s="390"/>
      <c r="R20" s="391"/>
      <c r="S20" s="79"/>
      <c r="T20" s="153">
        <f t="shared" si="1"/>
      </c>
      <c r="U20" s="217">
        <f t="shared" si="0"/>
      </c>
      <c r="V20" s="140"/>
      <c r="W20" s="140"/>
      <c r="X20" s="140"/>
      <c r="Y20" s="140"/>
      <c r="Z20" s="143"/>
      <c r="AA20" s="155">
        <f>IF(SUM((IF(V20="X",PRECIOS!$I$21,0)+((IF(W20="X",PRECIOS!$I$22,0)+((IF(X20="X",PRECIOS!$I$23,0)+((IF(Y20="X",PRECIOS!$I$24,0))+((IF(Z20="X",PRECIOS!$I$25,0))))))))))=0,"",(IF(V20="X",PRECIOS!$I$21,0)+((IF(W20="X",PRECIOS!$I$22,0)+((IF(X20="X",PRECIOS!$I$23,0)+((IF(Y20="X",PRECIOS!$I$24,0))+((IF(Z20="X",PRECIOS!$I$25,0))))))))))</f>
      </c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</row>
    <row r="21" spans="1:48" ht="30" customHeight="1">
      <c r="A21" s="186">
        <v>9</v>
      </c>
      <c r="B21" s="73"/>
      <c r="C21" s="74"/>
      <c r="D21" s="74"/>
      <c r="E21" s="75"/>
      <c r="F21" s="73"/>
      <c r="G21" s="74"/>
      <c r="H21" s="76"/>
      <c r="I21" s="77"/>
      <c r="J21" s="74"/>
      <c r="K21" s="76"/>
      <c r="L21" s="76"/>
      <c r="M21" s="78"/>
      <c r="N21" s="76"/>
      <c r="O21" s="76"/>
      <c r="P21" s="74"/>
      <c r="Q21" s="390"/>
      <c r="R21" s="391"/>
      <c r="S21" s="79"/>
      <c r="T21" s="153">
        <f t="shared" si="1"/>
      </c>
      <c r="U21" s="217">
        <f t="shared" si="0"/>
      </c>
      <c r="V21" s="140"/>
      <c r="W21" s="140"/>
      <c r="X21" s="140"/>
      <c r="Y21" s="140"/>
      <c r="Z21" s="143"/>
      <c r="AA21" s="155">
        <f>IF(SUM((IF(V21="X",PRECIOS!$I$21,0)+((IF(W21="X",PRECIOS!$I$22,0)+((IF(X21="X",PRECIOS!$I$23,0)+((IF(Y21="X",PRECIOS!$I$24,0))+((IF(Z21="X",PRECIOS!$I$25,0))))))))))=0,"",(IF(V21="X",PRECIOS!$I$21,0)+((IF(W21="X",PRECIOS!$I$22,0)+((IF(X21="X",PRECIOS!$I$23,0)+((IF(Y21="X",PRECIOS!$I$24,0))+((IF(Z21="X",PRECIOS!$I$25,0))))))))))</f>
      </c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</row>
    <row r="22" spans="1:48" ht="30" customHeight="1">
      <c r="A22" s="186">
        <v>10</v>
      </c>
      <c r="B22" s="73"/>
      <c r="C22" s="74"/>
      <c r="D22" s="74"/>
      <c r="E22" s="75"/>
      <c r="F22" s="73"/>
      <c r="G22" s="74"/>
      <c r="H22" s="76"/>
      <c r="I22" s="77"/>
      <c r="J22" s="74"/>
      <c r="K22" s="76"/>
      <c r="L22" s="76"/>
      <c r="M22" s="78"/>
      <c r="N22" s="76"/>
      <c r="O22" s="76"/>
      <c r="P22" s="74"/>
      <c r="Q22" s="390"/>
      <c r="R22" s="391"/>
      <c r="S22" s="79"/>
      <c r="T22" s="153">
        <f t="shared" si="1"/>
      </c>
      <c r="U22" s="217">
        <f t="shared" si="0"/>
      </c>
      <c r="V22" s="140"/>
      <c r="W22" s="140"/>
      <c r="X22" s="140"/>
      <c r="Y22" s="140"/>
      <c r="Z22" s="143"/>
      <c r="AA22" s="155">
        <f>IF(SUM((IF(V22="X",PRECIOS!$I$21,0)+((IF(W22="X",PRECIOS!$I$22,0)+((IF(X22="X",PRECIOS!$I$23,0)+((IF(Y22="X",PRECIOS!$I$24,0))+((IF(Z22="X",PRECIOS!$I$25,0))))))))))=0,"",(IF(V22="X",PRECIOS!$I$21,0)+((IF(W22="X",PRECIOS!$I$22,0)+((IF(X22="X",PRECIOS!$I$23,0)+((IF(Y22="X",PRECIOS!$I$24,0))+((IF(Z22="X",PRECIOS!$I$25,0))))))))))</f>
      </c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</row>
    <row r="23" spans="1:48" ht="30" customHeight="1">
      <c r="A23" s="186">
        <v>11</v>
      </c>
      <c r="B23" s="73"/>
      <c r="C23" s="74"/>
      <c r="D23" s="74"/>
      <c r="E23" s="75"/>
      <c r="F23" s="73"/>
      <c r="G23" s="74"/>
      <c r="H23" s="76"/>
      <c r="I23" s="77"/>
      <c r="J23" s="74"/>
      <c r="K23" s="76"/>
      <c r="L23" s="76"/>
      <c r="M23" s="78"/>
      <c r="N23" s="76"/>
      <c r="O23" s="76"/>
      <c r="P23" s="74"/>
      <c r="Q23" s="390"/>
      <c r="R23" s="391"/>
      <c r="S23" s="79"/>
      <c r="T23" s="153">
        <f t="shared" si="1"/>
      </c>
      <c r="U23" s="217">
        <f t="shared" si="0"/>
      </c>
      <c r="V23" s="140"/>
      <c r="W23" s="140"/>
      <c r="X23" s="140"/>
      <c r="Y23" s="140"/>
      <c r="Z23" s="143"/>
      <c r="AA23" s="155">
        <f>IF(SUM((IF(V23="X",PRECIOS!$I$21,0)+((IF(W23="X",PRECIOS!$I$22,0)+((IF(X23="X",PRECIOS!$I$23,0)+((IF(Y23="X",PRECIOS!$I$24,0))+((IF(Z23="X",PRECIOS!$I$25,0))))))))))=0,"",(IF(V23="X",PRECIOS!$I$21,0)+((IF(W23="X",PRECIOS!$I$22,0)+((IF(X23="X",PRECIOS!$I$23,0)+((IF(Y23="X",PRECIOS!$I$24,0))+((IF(Z23="X",PRECIOS!$I$25,0))))))))))</f>
      </c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</row>
    <row r="24" spans="1:48" ht="30" customHeight="1">
      <c r="A24" s="186">
        <v>12</v>
      </c>
      <c r="B24" s="73"/>
      <c r="C24" s="74"/>
      <c r="D24" s="74"/>
      <c r="E24" s="75"/>
      <c r="F24" s="73"/>
      <c r="G24" s="74"/>
      <c r="H24" s="76"/>
      <c r="I24" s="77"/>
      <c r="J24" s="74"/>
      <c r="K24" s="76"/>
      <c r="L24" s="76"/>
      <c r="M24" s="78"/>
      <c r="N24" s="76"/>
      <c r="O24" s="76"/>
      <c r="P24" s="74"/>
      <c r="Q24" s="390"/>
      <c r="R24" s="391"/>
      <c r="S24" s="79"/>
      <c r="T24" s="153">
        <f t="shared" si="1"/>
      </c>
      <c r="U24" s="217">
        <f t="shared" si="0"/>
      </c>
      <c r="V24" s="140"/>
      <c r="W24" s="140"/>
      <c r="X24" s="140"/>
      <c r="Y24" s="140"/>
      <c r="Z24" s="143"/>
      <c r="AA24" s="155">
        <f>IF(SUM((IF(V24="X",PRECIOS!$I$21,0)+((IF(W24="X",PRECIOS!$I$22,0)+((IF(X24="X",PRECIOS!$I$23,0)+((IF(Y24="X",PRECIOS!$I$24,0))+((IF(Z24="X",PRECIOS!$I$25,0))))))))))=0,"",(IF(V24="X",PRECIOS!$I$21,0)+((IF(W24="X",PRECIOS!$I$22,0)+((IF(X24="X",PRECIOS!$I$23,0)+((IF(Y24="X",PRECIOS!$I$24,0))+((IF(Z24="X",PRECIOS!$I$25,0))))))))))</f>
      </c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</row>
    <row r="25" spans="1:48" ht="30" customHeight="1">
      <c r="A25" s="186">
        <v>13</v>
      </c>
      <c r="B25" s="73"/>
      <c r="C25" s="74"/>
      <c r="D25" s="74"/>
      <c r="E25" s="75"/>
      <c r="F25" s="73"/>
      <c r="G25" s="74"/>
      <c r="H25" s="76"/>
      <c r="I25" s="77"/>
      <c r="J25" s="74"/>
      <c r="K25" s="76"/>
      <c r="L25" s="76"/>
      <c r="M25" s="78"/>
      <c r="N25" s="76"/>
      <c r="O25" s="76"/>
      <c r="P25" s="74"/>
      <c r="Q25" s="390"/>
      <c r="R25" s="391"/>
      <c r="S25" s="79"/>
      <c r="T25" s="153">
        <f t="shared" si="1"/>
      </c>
      <c r="U25" s="217">
        <f t="shared" si="0"/>
      </c>
      <c r="V25" s="140"/>
      <c r="W25" s="140"/>
      <c r="X25" s="140"/>
      <c r="Y25" s="140"/>
      <c r="Z25" s="143"/>
      <c r="AA25" s="155">
        <f>IF(SUM((IF(V25="X",PRECIOS!$I$21,0)+((IF(W25="X",PRECIOS!$I$22,0)+((IF(X25="X",PRECIOS!$I$23,0)+((IF(Y25="X",PRECIOS!$I$24,0))+((IF(Z25="X",PRECIOS!$I$25,0))))))))))=0,"",(IF(V25="X",PRECIOS!$I$21,0)+((IF(W25="X",PRECIOS!$I$22,0)+((IF(X25="X",PRECIOS!$I$23,0)+((IF(Y25="X",PRECIOS!$I$24,0))+((IF(Z25="X",PRECIOS!$I$25,0))))))))))</f>
      </c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/>
    </row>
    <row r="26" spans="1:48" ht="30" customHeight="1">
      <c r="A26" s="186">
        <v>14</v>
      </c>
      <c r="B26" s="73"/>
      <c r="C26" s="74"/>
      <c r="D26" s="74"/>
      <c r="E26" s="75"/>
      <c r="F26" s="73"/>
      <c r="G26" s="74"/>
      <c r="H26" s="76"/>
      <c r="I26" s="77"/>
      <c r="J26" s="74"/>
      <c r="K26" s="76"/>
      <c r="L26" s="76"/>
      <c r="M26" s="78"/>
      <c r="N26" s="76"/>
      <c r="O26" s="76"/>
      <c r="P26" s="74"/>
      <c r="Q26" s="390"/>
      <c r="R26" s="391"/>
      <c r="S26" s="79"/>
      <c r="T26" s="153">
        <f t="shared" si="1"/>
      </c>
      <c r="U26" s="217">
        <f t="shared" si="0"/>
      </c>
      <c r="V26" s="140"/>
      <c r="W26" s="140"/>
      <c r="X26" s="140"/>
      <c r="Y26" s="140"/>
      <c r="Z26" s="143"/>
      <c r="AA26" s="155">
        <f>IF(SUM((IF(V26="X",PRECIOS!$I$21,0)+((IF(W26="X",PRECIOS!$I$22,0)+((IF(X26="X",PRECIOS!$I$23,0)+((IF(Y26="X",PRECIOS!$I$24,0))+((IF(Z26="X",PRECIOS!$I$25,0))))))))))=0,"",(IF(V26="X",PRECIOS!$I$21,0)+((IF(W26="X",PRECIOS!$I$22,0)+((IF(X26="X",PRECIOS!$I$23,0)+((IF(Y26="X",PRECIOS!$I$24,0))+((IF(Z26="X",PRECIOS!$I$25,0))))))))))</f>
      </c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</row>
    <row r="27" spans="1:48" ht="30" customHeight="1">
      <c r="A27" s="186">
        <v>15</v>
      </c>
      <c r="B27" s="73"/>
      <c r="C27" s="74"/>
      <c r="D27" s="74"/>
      <c r="E27" s="75"/>
      <c r="F27" s="73"/>
      <c r="G27" s="74"/>
      <c r="H27" s="76"/>
      <c r="I27" s="77"/>
      <c r="J27" s="74"/>
      <c r="K27" s="76"/>
      <c r="L27" s="76"/>
      <c r="M27" s="78"/>
      <c r="N27" s="76"/>
      <c r="O27" s="76"/>
      <c r="P27" s="74"/>
      <c r="Q27" s="390"/>
      <c r="R27" s="391"/>
      <c r="S27" s="79"/>
      <c r="T27" s="153">
        <f t="shared" si="1"/>
      </c>
      <c r="U27" s="217">
        <f t="shared" si="0"/>
      </c>
      <c r="V27" s="140"/>
      <c r="W27" s="140"/>
      <c r="X27" s="140"/>
      <c r="Y27" s="140"/>
      <c r="Z27" s="143"/>
      <c r="AA27" s="155">
        <f>IF(SUM((IF(V27="X",PRECIOS!$I$21,0)+((IF(W27="X",PRECIOS!$I$22,0)+((IF(X27="X",PRECIOS!$I$23,0)+((IF(Y27="X",PRECIOS!$I$24,0))+((IF(Z27="X",PRECIOS!$I$25,0))))))))))=0,"",(IF(V27="X",PRECIOS!$I$21,0)+((IF(W27="X",PRECIOS!$I$22,0)+((IF(X27="X",PRECIOS!$I$23,0)+((IF(Y27="X",PRECIOS!$I$24,0))+((IF(Z27="X",PRECIOS!$I$25,0))))))))))</f>
      </c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</row>
    <row r="28" spans="1:20" ht="30.75" customHeight="1" thickBot="1">
      <c r="A28" s="144"/>
      <c r="B28" s="144"/>
      <c r="C28" s="144"/>
      <c r="D28" s="144"/>
      <c r="E28" s="144"/>
      <c r="F28" s="144"/>
      <c r="G28" s="144"/>
      <c r="H28" s="144"/>
      <c r="I28" s="144"/>
      <c r="J28" s="144"/>
      <c r="K28" s="339" t="s">
        <v>39</v>
      </c>
      <c r="L28" s="339"/>
      <c r="M28" s="339"/>
      <c r="N28" s="339"/>
      <c r="O28" s="339"/>
      <c r="P28" s="339"/>
      <c r="Q28" s="339"/>
      <c r="R28" s="339"/>
      <c r="S28" s="340"/>
      <c r="T28" s="154">
        <f>IF((SUM(T13:T27)+SUM(AA13:AA27))=0,"",(SUM(T13:T27)+SUM(AA13:AA27)))</f>
      </c>
    </row>
    <row r="29" ht="28.5" customHeight="1"/>
    <row r="30" ht="18">
      <c r="M30" s="145"/>
    </row>
    <row r="31" ht="27" customHeight="1">
      <c r="U31" s="183" t="s">
        <v>12</v>
      </c>
    </row>
    <row r="32" ht="15.75">
      <c r="U32" s="183" t="s">
        <v>14</v>
      </c>
    </row>
  </sheetData>
  <sheetProtection password="C016" sheet="1"/>
  <mergeCells count="25">
    <mergeCell ref="A1:C1"/>
    <mergeCell ref="C5:D5"/>
    <mergeCell ref="J5:N5"/>
    <mergeCell ref="O5:R5"/>
    <mergeCell ref="T5:AA9"/>
    <mergeCell ref="C7:D7"/>
    <mergeCell ref="C8:D8"/>
    <mergeCell ref="C12:D12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K28:S28"/>
  </mergeCells>
  <printOptions/>
  <pageMargins left="0.35" right="0.75" top="1" bottom="1" header="0.5118055555555555" footer="0"/>
  <pageSetup fitToHeight="1" fitToWidth="1" horizontalDpi="300" verticalDpi="300" orientation="landscape" paperSize="9" scale="42" r:id="rId4"/>
  <headerFooter alignWithMargins="0">
    <oddFooter>&amp;L&amp;F / &amp;A&amp;R&amp;D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AV32"/>
  <sheetViews>
    <sheetView zoomScale="40" zoomScaleNormal="40" zoomScalePageLayoutView="0" workbookViewId="0" topLeftCell="A1">
      <selection activeCell="S13" sqref="S13"/>
    </sheetView>
  </sheetViews>
  <sheetFormatPr defaultColWidth="11.421875" defaultRowHeight="12.75"/>
  <cols>
    <col min="1" max="1" width="5.421875" style="114" customWidth="1"/>
    <col min="2" max="2" width="19.140625" style="115" customWidth="1"/>
    <col min="3" max="3" width="22.140625" style="114" customWidth="1"/>
    <col min="4" max="4" width="24.7109375" style="114" customWidth="1"/>
    <col min="5" max="5" width="21.8515625" style="114" customWidth="1"/>
    <col min="6" max="6" width="17.28125" style="114" customWidth="1"/>
    <col min="7" max="8" width="5.140625" style="115" customWidth="1"/>
    <col min="9" max="9" width="24.00390625" style="116" customWidth="1"/>
    <col min="10" max="10" width="9.57421875" style="115" customWidth="1"/>
    <col min="11" max="11" width="18.7109375" style="114" customWidth="1"/>
    <col min="12" max="12" width="2.8515625" style="114" customWidth="1"/>
    <col min="13" max="14" width="3.00390625" style="114" customWidth="1"/>
    <col min="15" max="15" width="3.00390625" style="117" customWidth="1"/>
    <col min="16" max="17" width="3.00390625" style="114" customWidth="1"/>
    <col min="18" max="18" width="7.140625" style="114" customWidth="1"/>
    <col min="19" max="19" width="21.8515625" style="114" customWidth="1"/>
    <col min="20" max="20" width="17.28125" style="114" customWidth="1"/>
    <col min="21" max="21" width="57.7109375" style="114" bestFit="1" customWidth="1"/>
    <col min="22" max="22" width="3.7109375" style="114" customWidth="1"/>
    <col min="23" max="23" width="3.28125" style="114" customWidth="1"/>
    <col min="24" max="24" width="3.421875" style="114" customWidth="1"/>
    <col min="25" max="26" width="3.00390625" style="114" customWidth="1"/>
    <col min="27" max="27" width="11.7109375" style="114" bestFit="1" customWidth="1"/>
    <col min="28" max="16384" width="11.421875" style="114" customWidth="1"/>
  </cols>
  <sheetData>
    <row r="1" spans="1:48" ht="66.75" customHeight="1">
      <c r="A1" s="351" t="s">
        <v>40</v>
      </c>
      <c r="B1" s="352"/>
      <c r="C1" s="353"/>
      <c r="D1" s="156"/>
      <c r="E1" s="156"/>
      <c r="F1" s="157"/>
      <c r="G1" s="158"/>
      <c r="H1" s="158"/>
      <c r="I1" s="159"/>
      <c r="J1" s="158"/>
      <c r="K1" s="156"/>
      <c r="L1" s="156"/>
      <c r="M1" s="156"/>
      <c r="N1" s="156"/>
      <c r="O1" s="160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</row>
    <row r="2" spans="1:48" ht="15" customHeight="1">
      <c r="A2" s="161" t="s">
        <v>34</v>
      </c>
      <c r="B2" s="162"/>
      <c r="C2" s="163"/>
      <c r="D2" s="156"/>
      <c r="E2" s="156"/>
      <c r="F2" s="164"/>
      <c r="G2" s="158"/>
      <c r="H2" s="158"/>
      <c r="I2" s="159"/>
      <c r="J2" s="158"/>
      <c r="K2" s="156"/>
      <c r="L2" s="156"/>
      <c r="M2" s="156"/>
      <c r="N2" s="156"/>
      <c r="O2" s="160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</row>
    <row r="3" spans="1:48" ht="14.25">
      <c r="A3" s="165" t="s">
        <v>35</v>
      </c>
      <c r="B3" s="166"/>
      <c r="C3" s="122"/>
      <c r="E3" s="114" t="s">
        <v>41</v>
      </c>
      <c r="F3" s="120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</row>
    <row r="4" spans="1:48" s="125" customFormat="1" ht="15" thickBot="1">
      <c r="A4" s="165" t="s">
        <v>36</v>
      </c>
      <c r="B4" s="195"/>
      <c r="C4" s="196"/>
      <c r="E4" s="114" t="s">
        <v>13</v>
      </c>
      <c r="F4" s="120"/>
      <c r="G4" s="126"/>
      <c r="H4" s="126"/>
      <c r="I4" s="191"/>
      <c r="J4" s="126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68"/>
      <c r="AS4" s="168"/>
      <c r="AT4" s="168"/>
      <c r="AU4" s="168"/>
      <c r="AV4" s="168"/>
    </row>
    <row r="5" spans="1:48" s="136" customFormat="1" ht="21.75" customHeight="1" thickBot="1">
      <c r="A5" s="197" t="s">
        <v>15</v>
      </c>
      <c r="B5" s="198"/>
      <c r="C5" s="354"/>
      <c r="D5" s="354"/>
      <c r="E5" s="214"/>
      <c r="F5" s="172" t="s">
        <v>42</v>
      </c>
      <c r="G5" s="215"/>
      <c r="H5" s="215"/>
      <c r="I5" s="214"/>
      <c r="J5" s="355" t="s">
        <v>16</v>
      </c>
      <c r="K5" s="356"/>
      <c r="L5" s="356"/>
      <c r="M5" s="356"/>
      <c r="N5" s="357"/>
      <c r="O5" s="358" t="s">
        <v>18</v>
      </c>
      <c r="P5" s="359"/>
      <c r="Q5" s="359"/>
      <c r="R5" s="360"/>
      <c r="S5" s="131"/>
      <c r="T5" s="381" t="s">
        <v>50</v>
      </c>
      <c r="U5" s="382"/>
      <c r="V5" s="382"/>
      <c r="W5" s="382"/>
      <c r="X5" s="382"/>
      <c r="Y5" s="382"/>
      <c r="Z5" s="382"/>
      <c r="AA5" s="383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179"/>
      <c r="AQ5" s="179"/>
      <c r="AR5" s="179"/>
      <c r="AS5" s="179"/>
      <c r="AT5" s="179"/>
      <c r="AU5" s="179"/>
      <c r="AV5" s="179"/>
    </row>
    <row r="6" spans="1:48" ht="15.75" customHeight="1" thickBot="1">
      <c r="A6" s="169" t="s">
        <v>37</v>
      </c>
      <c r="B6" s="170"/>
      <c r="C6" s="45"/>
      <c r="D6" s="127"/>
      <c r="E6" s="208"/>
      <c r="F6" s="177" t="s">
        <v>46</v>
      </c>
      <c r="G6" s="121"/>
      <c r="H6" s="121"/>
      <c r="I6" s="213"/>
      <c r="J6" s="121"/>
      <c r="K6" s="208"/>
      <c r="L6" s="208"/>
      <c r="M6" s="208"/>
      <c r="N6" s="208"/>
      <c r="O6" s="136"/>
      <c r="P6" s="208"/>
      <c r="Q6" s="208"/>
      <c r="R6" s="208"/>
      <c r="S6" s="208"/>
      <c r="T6" s="384"/>
      <c r="U6" s="385"/>
      <c r="V6" s="385"/>
      <c r="W6" s="385"/>
      <c r="X6" s="385"/>
      <c r="Y6" s="385"/>
      <c r="Z6" s="385"/>
      <c r="AA6" s="38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</row>
    <row r="7" spans="1:48" ht="13.5" customHeight="1" thickBot="1">
      <c r="A7" s="169" t="s">
        <v>45</v>
      </c>
      <c r="B7" s="170"/>
      <c r="C7" s="370"/>
      <c r="D7" s="370"/>
      <c r="E7" s="208"/>
      <c r="F7" s="210"/>
      <c r="G7" s="121"/>
      <c r="H7" s="121"/>
      <c r="I7" s="211"/>
      <c r="J7" s="121"/>
      <c r="K7" s="212"/>
      <c r="L7" s="208"/>
      <c r="M7" s="208"/>
      <c r="N7" s="208"/>
      <c r="O7" s="136"/>
      <c r="P7" s="208"/>
      <c r="Q7" s="136"/>
      <c r="R7" s="208"/>
      <c r="S7" s="208"/>
      <c r="T7" s="384"/>
      <c r="U7" s="385"/>
      <c r="V7" s="385"/>
      <c r="W7" s="385"/>
      <c r="X7" s="385"/>
      <c r="Y7" s="385"/>
      <c r="Z7" s="385"/>
      <c r="AA7" s="38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</row>
    <row r="8" spans="1:48" ht="13.5" customHeight="1" thickBot="1">
      <c r="A8" s="169" t="s">
        <v>43</v>
      </c>
      <c r="B8" s="170"/>
      <c r="C8" s="371"/>
      <c r="D8" s="371"/>
      <c r="E8" s="206" t="s">
        <v>17</v>
      </c>
      <c r="F8" s="18"/>
      <c r="G8" s="121"/>
      <c r="H8" s="121"/>
      <c r="I8" s="213"/>
      <c r="J8" s="121"/>
      <c r="K8" s="208"/>
      <c r="L8" s="212"/>
      <c r="M8" s="208"/>
      <c r="N8" s="208"/>
      <c r="O8" s="136"/>
      <c r="P8" s="208"/>
      <c r="Q8" s="137"/>
      <c r="R8" s="208"/>
      <c r="S8" s="208"/>
      <c r="T8" s="384"/>
      <c r="U8" s="385"/>
      <c r="V8" s="385"/>
      <c r="W8" s="385"/>
      <c r="X8" s="385"/>
      <c r="Y8" s="385"/>
      <c r="Z8" s="385"/>
      <c r="AA8" s="38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</row>
    <row r="9" spans="1:48" ht="15" thickBot="1">
      <c r="A9" s="169" t="s">
        <v>19</v>
      </c>
      <c r="B9" s="170"/>
      <c r="C9" s="46"/>
      <c r="D9" s="127"/>
      <c r="E9" s="208"/>
      <c r="F9" s="208"/>
      <c r="G9" s="121"/>
      <c r="H9" s="121"/>
      <c r="I9" s="213"/>
      <c r="J9" s="121"/>
      <c r="K9" s="208"/>
      <c r="L9" s="208"/>
      <c r="M9" s="208"/>
      <c r="N9" s="208"/>
      <c r="O9" s="136"/>
      <c r="P9" s="208"/>
      <c r="Q9" s="208"/>
      <c r="R9" s="208"/>
      <c r="S9" s="208"/>
      <c r="T9" s="387"/>
      <c r="U9" s="388"/>
      <c r="V9" s="388"/>
      <c r="W9" s="388"/>
      <c r="X9" s="388"/>
      <c r="Y9" s="388"/>
      <c r="Z9" s="388"/>
      <c r="AA9" s="389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</row>
    <row r="10" spans="1:48" ht="15" thickBot="1">
      <c r="A10" s="175" t="s">
        <v>44</v>
      </c>
      <c r="B10" s="176"/>
      <c r="C10" s="47"/>
      <c r="D10" s="132"/>
      <c r="E10" s="180" t="s">
        <v>20</v>
      </c>
      <c r="F10" s="19"/>
      <c r="K10" s="135" t="s">
        <v>47</v>
      </c>
      <c r="L10" s="135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</row>
    <row r="11" spans="1:48" ht="15.75">
      <c r="A11" s="183" t="s">
        <v>30</v>
      </c>
      <c r="B11" s="184"/>
      <c r="C11" s="47"/>
      <c r="D11" s="132"/>
      <c r="V11" s="139" t="s">
        <v>21</v>
      </c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</row>
    <row r="12" spans="1:48" s="139" customFormat="1" ht="57" customHeight="1">
      <c r="A12" s="146"/>
      <c r="B12" s="147" t="s">
        <v>22</v>
      </c>
      <c r="C12" s="341" t="s">
        <v>23</v>
      </c>
      <c r="D12" s="341"/>
      <c r="E12" s="147" t="s">
        <v>24</v>
      </c>
      <c r="F12" s="148" t="s">
        <v>48</v>
      </c>
      <c r="G12" s="147" t="s">
        <v>25</v>
      </c>
      <c r="H12" s="147" t="s">
        <v>26</v>
      </c>
      <c r="I12" s="149" t="s">
        <v>27</v>
      </c>
      <c r="J12" s="147" t="s">
        <v>28</v>
      </c>
      <c r="K12" s="147" t="s">
        <v>43</v>
      </c>
      <c r="L12" s="147" t="s">
        <v>7</v>
      </c>
      <c r="M12" s="147" t="s">
        <v>3</v>
      </c>
      <c r="N12" s="147" t="s">
        <v>4</v>
      </c>
      <c r="O12" s="147" t="s">
        <v>5</v>
      </c>
      <c r="P12" s="147" t="s">
        <v>6</v>
      </c>
      <c r="Q12" s="342" t="s">
        <v>49</v>
      </c>
      <c r="R12" s="344"/>
      <c r="S12" s="150" t="s">
        <v>38</v>
      </c>
      <c r="T12" s="151" t="s">
        <v>29</v>
      </c>
      <c r="U12" s="151" t="s">
        <v>30</v>
      </c>
      <c r="V12" s="151">
        <v>1</v>
      </c>
      <c r="W12" s="151">
        <v>2</v>
      </c>
      <c r="X12" s="151">
        <v>3</v>
      </c>
      <c r="Y12" s="151">
        <v>4</v>
      </c>
      <c r="Z12" s="151">
        <v>5</v>
      </c>
      <c r="AA12" s="152" t="s">
        <v>29</v>
      </c>
      <c r="AB12" s="185"/>
      <c r="AC12" s="185"/>
      <c r="AD12" s="185"/>
      <c r="AE12" s="187" t="s">
        <v>0</v>
      </c>
      <c r="AF12" s="187" t="s">
        <v>0</v>
      </c>
      <c r="AG12" s="187" t="s">
        <v>0</v>
      </c>
      <c r="AH12" s="187" t="s">
        <v>0</v>
      </c>
      <c r="AI12" s="187" t="s">
        <v>0</v>
      </c>
      <c r="AJ12" s="187"/>
      <c r="AK12" s="187" t="s">
        <v>1</v>
      </c>
      <c r="AL12" s="187" t="s">
        <v>1</v>
      </c>
      <c r="AM12" s="187" t="s">
        <v>1</v>
      </c>
      <c r="AN12" s="187" t="s">
        <v>1</v>
      </c>
      <c r="AO12" s="187" t="s">
        <v>1</v>
      </c>
      <c r="AP12" s="187" t="s">
        <v>2</v>
      </c>
      <c r="AQ12" s="187" t="s">
        <v>2</v>
      </c>
      <c r="AR12" s="187" t="s">
        <v>2</v>
      </c>
      <c r="AS12" s="187" t="s">
        <v>2</v>
      </c>
      <c r="AT12" s="190"/>
      <c r="AU12" s="185"/>
      <c r="AV12" s="185"/>
    </row>
    <row r="13" spans="1:48" ht="30" customHeight="1">
      <c r="A13" s="186">
        <v>1</v>
      </c>
      <c r="B13" s="73"/>
      <c r="C13" s="74"/>
      <c r="D13" s="74"/>
      <c r="E13" s="75"/>
      <c r="F13" s="73"/>
      <c r="G13" s="74"/>
      <c r="H13" s="76"/>
      <c r="I13" s="77"/>
      <c r="J13" s="74"/>
      <c r="K13" s="76"/>
      <c r="L13" s="76"/>
      <c r="M13" s="78"/>
      <c r="N13" s="76"/>
      <c r="O13" s="76"/>
      <c r="P13" s="74"/>
      <c r="Q13" s="392" t="s">
        <v>31</v>
      </c>
      <c r="R13" s="393"/>
      <c r="S13" s="79"/>
      <c r="T13" s="153">
        <f>IF(S13="X",IF(L13="X",($AE$14-2),IF(M13="X",($AF$14-2),IF(N13="X",($AG$14-2),IF(O13="X",($AH$14-2),IF(P13="X",($AI$14-2)))))),IF(S13="",IF(L13="X",$AE$14,IF(M13="X",$AF$14,IF(N13="X",$AG$14,IF(O13="X",$AH$14,IF(P13="X",$AI$14,"")))))))</f>
      </c>
      <c r="U13" s="141">
        <f>IF(S13="X","HAY QUE AÑADIR UN EMAIL","")</f>
      </c>
      <c r="V13" s="140"/>
      <c r="W13" s="140"/>
      <c r="X13" s="140"/>
      <c r="Y13" s="142"/>
      <c r="Z13" s="143"/>
      <c r="AA13" s="155">
        <f>IF(SUM((IF(V13="X",PRECIOS!$I$21,0)+((IF(W13="X",PRECIOS!$I$22,0)+((IF(X13="X",PRECIOS!$I$23,0)+((IF(Y13="X",PRECIOS!$I$24,0))+((IF(Z13="X",PRECIOS!$I$25,0))))))))))=0,"",(IF(V13="X",PRECIOS!$I$21,0)+((IF(W13="X",PRECIOS!$I$22,0)+((IF(X13="X",PRECIOS!$I$23,0)+((IF(Y13="X",PRECIOS!$I$24,0))+((IF(Z13="X",PRECIOS!$I$25,0))))))))))</f>
      </c>
      <c r="AB13" s="156"/>
      <c r="AC13" s="156"/>
      <c r="AD13" s="156"/>
      <c r="AE13" s="187" t="s">
        <v>7</v>
      </c>
      <c r="AF13" s="187" t="s">
        <v>3</v>
      </c>
      <c r="AG13" s="187" t="s">
        <v>4</v>
      </c>
      <c r="AH13" s="187" t="s">
        <v>5</v>
      </c>
      <c r="AI13" s="187" t="s">
        <v>6</v>
      </c>
      <c r="AJ13" s="187"/>
      <c r="AK13" s="187" t="s">
        <v>7</v>
      </c>
      <c r="AL13" s="187" t="s">
        <v>3</v>
      </c>
      <c r="AM13" s="187" t="s">
        <v>4</v>
      </c>
      <c r="AN13" s="187" t="s">
        <v>5</v>
      </c>
      <c r="AO13" s="187" t="s">
        <v>6</v>
      </c>
      <c r="AP13" s="187" t="s">
        <v>7</v>
      </c>
      <c r="AQ13" s="187" t="s">
        <v>3</v>
      </c>
      <c r="AR13" s="187" t="s">
        <v>4</v>
      </c>
      <c r="AS13" s="187" t="s">
        <v>5</v>
      </c>
      <c r="AT13" s="189"/>
      <c r="AU13" s="156"/>
      <c r="AV13" s="156"/>
    </row>
    <row r="14" spans="1:48" ht="30" customHeight="1">
      <c r="A14" s="186">
        <v>2</v>
      </c>
      <c r="B14" s="80"/>
      <c r="C14" s="81"/>
      <c r="D14" s="81"/>
      <c r="E14" s="82"/>
      <c r="F14" s="80"/>
      <c r="G14" s="81"/>
      <c r="H14" s="83"/>
      <c r="I14" s="84"/>
      <c r="J14" s="81"/>
      <c r="K14" s="83"/>
      <c r="L14" s="83"/>
      <c r="M14" s="85"/>
      <c r="N14" s="83"/>
      <c r="O14" s="83"/>
      <c r="P14" s="81"/>
      <c r="Q14" s="394"/>
      <c r="R14" s="395"/>
      <c r="S14" s="86"/>
      <c r="T14" s="153">
        <f>IF(S14="X",IF(L14="X",($AE$14-2),IF(M14="X",($AF$14-2),IF(N14="X",($AG$14-2),IF(O14="X",($AH$14-2),IF(P14="X",($AI$14-2)))))),IF(S14="",IF(L14="X",$AE$14,IF(M14="X",$AF$14,IF(N14="X",$AG$14,IF(O14="X",$AH$14,IF(P14="X",$AI$14,"")))))))</f>
      </c>
      <c r="U14" s="141">
        <f aca="true" t="shared" si="0" ref="U14:U27">IF(S14="X","HAY QUE AÑADIR UN EMAIL","")</f>
      </c>
      <c r="V14" s="142"/>
      <c r="W14" s="142"/>
      <c r="X14" s="142"/>
      <c r="Y14" s="142"/>
      <c r="Z14" s="143"/>
      <c r="AA14" s="155">
        <f>IF(SUM((IF(V14="X",PRECIOS!$I$21,0)+((IF(W14="X",PRECIOS!$I$22,0)+((IF(X14="X",PRECIOS!$I$23,0)+((IF(Y14="X",PRECIOS!$I$24,0))+((IF(Z14="X",PRECIOS!$I$25,0))))))))))=0,"",(IF(V14="X",PRECIOS!$I$21,0)+((IF(W14="X",PRECIOS!$I$22,0)+((IF(X14="X",PRECIOS!$I$23,0)+((IF(Y14="X",PRECIOS!$I$24,0))+((IF(Z14="X",PRECIOS!$I$25,0))))))))))</f>
      </c>
      <c r="AB14" s="156"/>
      <c r="AC14" s="156"/>
      <c r="AD14" s="156"/>
      <c r="AE14" s="192">
        <v>67</v>
      </c>
      <c r="AF14" s="192">
        <v>75</v>
      </c>
      <c r="AG14" s="89">
        <v>115</v>
      </c>
      <c r="AH14" s="89">
        <v>165</v>
      </c>
      <c r="AI14" s="89">
        <v>790</v>
      </c>
      <c r="AJ14" s="89"/>
      <c r="AK14" s="89">
        <v>41</v>
      </c>
      <c r="AL14" s="89">
        <v>45</v>
      </c>
      <c r="AM14" s="89">
        <v>66</v>
      </c>
      <c r="AN14" s="89">
        <v>93</v>
      </c>
      <c r="AO14" s="89">
        <v>790</v>
      </c>
      <c r="AP14" s="89">
        <v>19</v>
      </c>
      <c r="AQ14" s="89">
        <v>20</v>
      </c>
      <c r="AR14" s="89">
        <v>28</v>
      </c>
      <c r="AS14" s="89">
        <v>45</v>
      </c>
      <c r="AT14" s="189"/>
      <c r="AU14" s="156"/>
      <c r="AV14" s="156"/>
    </row>
    <row r="15" spans="1:48" ht="30" customHeight="1">
      <c r="A15" s="186">
        <v>3</v>
      </c>
      <c r="B15" s="73"/>
      <c r="C15" s="74"/>
      <c r="D15" s="74"/>
      <c r="E15" s="75"/>
      <c r="F15" s="73"/>
      <c r="G15" s="74"/>
      <c r="H15" s="76"/>
      <c r="I15" s="77"/>
      <c r="J15" s="74"/>
      <c r="K15" s="76"/>
      <c r="L15" s="76"/>
      <c r="M15" s="78"/>
      <c r="N15" s="76"/>
      <c r="O15" s="76"/>
      <c r="P15" s="74"/>
      <c r="Q15" s="390"/>
      <c r="R15" s="391"/>
      <c r="S15" s="79"/>
      <c r="T15" s="153">
        <f>IF(S15="X",IF(L15="X",($AE$14-2),IF(M15="X",($AF$14-2),IF(N15="X",($AG$14-2),IF(O15="X",($AH$14-2),IF(P15="X",($AI$14-2)))))),IF(S15="",IF(L15="X",$AE$14,IF(M15="X",$AF$14,IF(N15="X",$AG$14,IF(O15="X",$AH$14,IF(P15="X",$AI$14,"")))))))</f>
      </c>
      <c r="U15" s="141">
        <f t="shared" si="0"/>
      </c>
      <c r="V15" s="142"/>
      <c r="W15" s="142"/>
      <c r="X15" s="142"/>
      <c r="Y15" s="142"/>
      <c r="Z15" s="143"/>
      <c r="AA15" s="155">
        <f>IF(SUM((IF(V15="X",PRECIOS!$I$21,0)+((IF(W15="X",PRECIOS!$I$22,0)+((IF(X15="X",PRECIOS!$I$23,0)+((IF(Y15="X",PRECIOS!$I$24,0))+((IF(Z15="X",PRECIOS!$I$25,0))))))))))=0,"",(IF(V15="X",PRECIOS!$I$21,0)+((IF(W15="X",PRECIOS!$I$22,0)+((IF(X15="X",PRECIOS!$I$23,0)+((IF(Y15="X",PRECIOS!$I$24,0))+((IF(Z15="X",PRECIOS!$I$25,0))))))))))</f>
      </c>
      <c r="AB15" s="156"/>
      <c r="AC15" s="156"/>
      <c r="AD15" s="156"/>
      <c r="AE15" s="189"/>
      <c r="AF15" s="189"/>
      <c r="AG15" s="189"/>
      <c r="AH15" s="189"/>
      <c r="AI15" s="189"/>
      <c r="AJ15" s="189"/>
      <c r="AK15" s="89">
        <v>22</v>
      </c>
      <c r="AL15" s="89">
        <v>25</v>
      </c>
      <c r="AM15" s="89">
        <v>33</v>
      </c>
      <c r="AN15" s="89">
        <v>50</v>
      </c>
      <c r="AO15" s="189"/>
      <c r="AP15" s="89">
        <v>11</v>
      </c>
      <c r="AQ15" s="89">
        <v>12</v>
      </c>
      <c r="AR15" s="89">
        <v>15</v>
      </c>
      <c r="AS15" s="189"/>
      <c r="AT15" s="189"/>
      <c r="AU15" s="156"/>
      <c r="AV15" s="156"/>
    </row>
    <row r="16" spans="1:48" ht="30" customHeight="1">
      <c r="A16" s="186">
        <v>4</v>
      </c>
      <c r="B16" s="80"/>
      <c r="C16" s="81"/>
      <c r="D16" s="81"/>
      <c r="E16" s="82"/>
      <c r="F16" s="80"/>
      <c r="G16" s="87"/>
      <c r="H16" s="83"/>
      <c r="I16" s="84"/>
      <c r="J16" s="81"/>
      <c r="K16" s="83"/>
      <c r="L16" s="83"/>
      <c r="M16" s="85"/>
      <c r="N16" s="83"/>
      <c r="O16" s="83"/>
      <c r="P16" s="81"/>
      <c r="Q16" s="394"/>
      <c r="R16" s="395"/>
      <c r="S16" s="86"/>
      <c r="T16" s="153">
        <f aca="true" t="shared" si="1" ref="T16:T27">IF(S16="X",IF(L16="X",($AE$14-2),IF(M16="X",($AF$14-2),IF(N16="X",($AG$14-2),IF(O16="X",($AH$14-2),IF(P16="X",($AI$14-2)))))),IF(S16="",IF(L16="X",$AE$14,IF(M16="X",$AF$14,IF(N16="X",$AG$14,IF(O16="X",$AH$14,IF(P16="X",$AI$14,"")))))))</f>
      </c>
      <c r="U16" s="141">
        <f t="shared" si="0"/>
      </c>
      <c r="V16" s="142"/>
      <c r="W16" s="142"/>
      <c r="X16" s="142"/>
      <c r="Y16" s="142"/>
      <c r="Z16" s="143"/>
      <c r="AA16" s="155">
        <f>IF(SUM((IF(V16="X",PRECIOS!$I$21,0)+((IF(W16="X",PRECIOS!$I$22,0)+((IF(X16="X",PRECIOS!$I$23,0)+((IF(Y16="X",PRECIOS!$I$24,0))+((IF(Z16="X",PRECIOS!$I$25,0))))))))))=0,"",(IF(V16="X",PRECIOS!$I$21,0)+((IF(W16="X",PRECIOS!$I$22,0)+((IF(X16="X",PRECIOS!$I$23,0)+((IF(Y16="X",PRECIOS!$I$24,0))+((IF(Z16="X",PRECIOS!$I$25,0))))))))))</f>
      </c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</row>
    <row r="17" spans="1:48" ht="30" customHeight="1">
      <c r="A17" s="186">
        <v>5</v>
      </c>
      <c r="B17" s="73"/>
      <c r="C17" s="74"/>
      <c r="D17" s="74"/>
      <c r="E17" s="75"/>
      <c r="F17" s="73"/>
      <c r="G17" s="74"/>
      <c r="H17" s="76"/>
      <c r="I17" s="77"/>
      <c r="J17" s="74"/>
      <c r="K17" s="76"/>
      <c r="L17" s="76"/>
      <c r="M17" s="78"/>
      <c r="N17" s="76"/>
      <c r="O17" s="76"/>
      <c r="P17" s="74"/>
      <c r="Q17" s="390"/>
      <c r="R17" s="391"/>
      <c r="S17" s="79"/>
      <c r="T17" s="153">
        <f t="shared" si="1"/>
      </c>
      <c r="U17" s="141">
        <f t="shared" si="0"/>
      </c>
      <c r="V17" s="140"/>
      <c r="W17" s="140"/>
      <c r="X17" s="140"/>
      <c r="Y17" s="140"/>
      <c r="Z17" s="143"/>
      <c r="AA17" s="155">
        <f>IF(SUM((IF(V17="X",PRECIOS!$I$21,0)+((IF(W17="X",PRECIOS!$I$22,0)+((IF(X17="X",PRECIOS!$I$23,0)+((IF(Y17="X",PRECIOS!$I$24,0))+((IF(Z17="X",PRECIOS!$I$25,0))))))))))=0,"",(IF(V17="X",PRECIOS!$I$21,0)+((IF(W17="X",PRECIOS!$I$22,0)+((IF(X17="X",PRECIOS!$I$23,0)+((IF(Y17="X",PRECIOS!$I$24,0))+((IF(Z17="X",PRECIOS!$I$25,0))))))))))</f>
      </c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</row>
    <row r="18" spans="1:48" ht="30" customHeight="1">
      <c r="A18" s="186">
        <v>6</v>
      </c>
      <c r="B18" s="73"/>
      <c r="C18" s="74"/>
      <c r="D18" s="74"/>
      <c r="E18" s="75"/>
      <c r="F18" s="73"/>
      <c r="G18" s="74"/>
      <c r="H18" s="76"/>
      <c r="I18" s="77"/>
      <c r="J18" s="74"/>
      <c r="K18" s="76"/>
      <c r="L18" s="76"/>
      <c r="M18" s="78"/>
      <c r="N18" s="76"/>
      <c r="O18" s="76"/>
      <c r="P18" s="74"/>
      <c r="Q18" s="390"/>
      <c r="R18" s="391"/>
      <c r="S18" s="79"/>
      <c r="T18" s="153">
        <f t="shared" si="1"/>
      </c>
      <c r="U18" s="141">
        <f t="shared" si="0"/>
      </c>
      <c r="V18" s="140"/>
      <c r="W18" s="140"/>
      <c r="X18" s="140"/>
      <c r="Y18" s="140"/>
      <c r="Z18" s="143"/>
      <c r="AA18" s="155">
        <f>IF(SUM((IF(V18="X",PRECIOS!$I$21,0)+((IF(W18="X",PRECIOS!$I$22,0)+((IF(X18="X",PRECIOS!$I$23,0)+((IF(Y18="X",PRECIOS!$I$24,0))+((IF(Z18="X",PRECIOS!$I$25,0))))))))))=0,"",(IF(V18="X",PRECIOS!$I$21,0)+((IF(W18="X",PRECIOS!$I$22,0)+((IF(X18="X",PRECIOS!$I$23,0)+((IF(Y18="X",PRECIOS!$I$24,0))+((IF(Z18="X",PRECIOS!$I$25,0))))))))))</f>
      </c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</row>
    <row r="19" spans="1:48" ht="30" customHeight="1">
      <c r="A19" s="186">
        <v>7</v>
      </c>
      <c r="B19" s="73"/>
      <c r="C19" s="74"/>
      <c r="D19" s="74"/>
      <c r="E19" s="75"/>
      <c r="F19" s="73"/>
      <c r="G19" s="74"/>
      <c r="H19" s="76"/>
      <c r="I19" s="77"/>
      <c r="J19" s="74"/>
      <c r="K19" s="76"/>
      <c r="L19" s="76"/>
      <c r="M19" s="78"/>
      <c r="N19" s="76"/>
      <c r="O19" s="76"/>
      <c r="P19" s="74"/>
      <c r="Q19" s="390"/>
      <c r="R19" s="391"/>
      <c r="S19" s="79"/>
      <c r="T19" s="153">
        <f t="shared" si="1"/>
      </c>
      <c r="U19" s="141">
        <f t="shared" si="0"/>
      </c>
      <c r="V19" s="140"/>
      <c r="W19" s="140"/>
      <c r="X19" s="140"/>
      <c r="Y19" s="140"/>
      <c r="Z19" s="143"/>
      <c r="AA19" s="155">
        <f>IF(SUM((IF(V19="X",PRECIOS!$I$21,0)+((IF(W19="X",PRECIOS!$I$22,0)+((IF(X19="X",PRECIOS!$I$23,0)+((IF(Y19="X",PRECIOS!$I$24,0))+((IF(Z19="X",PRECIOS!$I$25,0))))))))))=0,"",(IF(V19="X",PRECIOS!$I$21,0)+((IF(W19="X",PRECIOS!$I$22,0)+((IF(X19="X",PRECIOS!$I$23,0)+((IF(Y19="X",PRECIOS!$I$24,0))+((IF(Z19="X",PRECIOS!$I$25,0))))))))))</f>
      </c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</row>
    <row r="20" spans="1:48" ht="30" customHeight="1">
      <c r="A20" s="186">
        <v>8</v>
      </c>
      <c r="B20" s="73"/>
      <c r="C20" s="74"/>
      <c r="D20" s="74"/>
      <c r="E20" s="75"/>
      <c r="F20" s="73"/>
      <c r="G20" s="74"/>
      <c r="H20" s="76"/>
      <c r="I20" s="77"/>
      <c r="J20" s="74"/>
      <c r="K20" s="76"/>
      <c r="L20" s="76"/>
      <c r="M20" s="78"/>
      <c r="N20" s="76"/>
      <c r="O20" s="76"/>
      <c r="P20" s="74"/>
      <c r="Q20" s="390"/>
      <c r="R20" s="391"/>
      <c r="S20" s="79"/>
      <c r="T20" s="153">
        <f t="shared" si="1"/>
      </c>
      <c r="U20" s="141">
        <f t="shared" si="0"/>
      </c>
      <c r="V20" s="140"/>
      <c r="W20" s="140"/>
      <c r="X20" s="140"/>
      <c r="Y20" s="140"/>
      <c r="Z20" s="143"/>
      <c r="AA20" s="155">
        <f>IF(SUM((IF(V20="X",PRECIOS!$I$21,0)+((IF(W20="X",PRECIOS!$I$22,0)+((IF(X20="X",PRECIOS!$I$23,0)+((IF(Y20="X",PRECIOS!$I$24,0))+((IF(Z20="X",PRECIOS!$I$25,0))))))))))=0,"",(IF(V20="X",PRECIOS!$I$21,0)+((IF(W20="X",PRECIOS!$I$22,0)+((IF(X20="X",PRECIOS!$I$23,0)+((IF(Y20="X",PRECIOS!$I$24,0))+((IF(Z20="X",PRECIOS!$I$25,0))))))))))</f>
      </c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</row>
    <row r="21" spans="1:48" ht="30" customHeight="1">
      <c r="A21" s="186">
        <v>9</v>
      </c>
      <c r="B21" s="73"/>
      <c r="C21" s="74"/>
      <c r="D21" s="74"/>
      <c r="E21" s="75"/>
      <c r="F21" s="73"/>
      <c r="G21" s="74"/>
      <c r="H21" s="76"/>
      <c r="I21" s="77"/>
      <c r="J21" s="74"/>
      <c r="K21" s="76"/>
      <c r="L21" s="76"/>
      <c r="M21" s="78"/>
      <c r="N21" s="76"/>
      <c r="O21" s="76"/>
      <c r="P21" s="74"/>
      <c r="Q21" s="390"/>
      <c r="R21" s="391"/>
      <c r="S21" s="79"/>
      <c r="T21" s="153">
        <f t="shared" si="1"/>
      </c>
      <c r="U21" s="141">
        <f t="shared" si="0"/>
      </c>
      <c r="V21" s="140"/>
      <c r="W21" s="140"/>
      <c r="X21" s="140"/>
      <c r="Y21" s="140"/>
      <c r="Z21" s="143"/>
      <c r="AA21" s="155">
        <f>IF(SUM((IF(V21="X",PRECIOS!$I$21,0)+((IF(W21="X",PRECIOS!$I$22,0)+((IF(X21="X",PRECIOS!$I$23,0)+((IF(Y21="X",PRECIOS!$I$24,0))+((IF(Z21="X",PRECIOS!$I$25,0))))))))))=0,"",(IF(V21="X",PRECIOS!$I$21,0)+((IF(W21="X",PRECIOS!$I$22,0)+((IF(X21="X",PRECIOS!$I$23,0)+((IF(Y21="X",PRECIOS!$I$24,0))+((IF(Z21="X",PRECIOS!$I$25,0))))))))))</f>
      </c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</row>
    <row r="22" spans="1:48" ht="30" customHeight="1">
      <c r="A22" s="186">
        <v>10</v>
      </c>
      <c r="B22" s="73"/>
      <c r="C22" s="74"/>
      <c r="D22" s="74"/>
      <c r="E22" s="75"/>
      <c r="F22" s="73"/>
      <c r="G22" s="74"/>
      <c r="H22" s="76"/>
      <c r="I22" s="77"/>
      <c r="J22" s="74"/>
      <c r="K22" s="76"/>
      <c r="L22" s="76"/>
      <c r="M22" s="78"/>
      <c r="N22" s="76"/>
      <c r="O22" s="76"/>
      <c r="P22" s="74"/>
      <c r="Q22" s="390"/>
      <c r="R22" s="391"/>
      <c r="S22" s="79"/>
      <c r="T22" s="153">
        <f t="shared" si="1"/>
      </c>
      <c r="U22" s="141">
        <f t="shared" si="0"/>
      </c>
      <c r="V22" s="140"/>
      <c r="W22" s="140"/>
      <c r="X22" s="140"/>
      <c r="Y22" s="140"/>
      <c r="Z22" s="143"/>
      <c r="AA22" s="155">
        <f>IF(SUM((IF(V22="X",PRECIOS!$I$21,0)+((IF(W22="X",PRECIOS!$I$22,0)+((IF(X22="X",PRECIOS!$I$23,0)+((IF(Y22="X",PRECIOS!$I$24,0))+((IF(Z22="X",PRECIOS!$I$25,0))))))))))=0,"",(IF(V22="X",PRECIOS!$I$21,0)+((IF(W22="X",PRECIOS!$I$22,0)+((IF(X22="X",PRECIOS!$I$23,0)+((IF(Y22="X",PRECIOS!$I$24,0))+((IF(Z22="X",PRECIOS!$I$25,0))))))))))</f>
      </c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</row>
    <row r="23" spans="1:48" ht="30" customHeight="1">
      <c r="A23" s="186">
        <v>11</v>
      </c>
      <c r="B23" s="73"/>
      <c r="C23" s="74"/>
      <c r="D23" s="74"/>
      <c r="E23" s="75"/>
      <c r="F23" s="73"/>
      <c r="G23" s="74"/>
      <c r="H23" s="76"/>
      <c r="I23" s="77"/>
      <c r="J23" s="74"/>
      <c r="K23" s="76"/>
      <c r="L23" s="76"/>
      <c r="M23" s="78"/>
      <c r="N23" s="76"/>
      <c r="O23" s="76"/>
      <c r="P23" s="74"/>
      <c r="Q23" s="390"/>
      <c r="R23" s="391"/>
      <c r="S23" s="79"/>
      <c r="T23" s="153">
        <f t="shared" si="1"/>
      </c>
      <c r="U23" s="141">
        <f t="shared" si="0"/>
      </c>
      <c r="V23" s="140"/>
      <c r="W23" s="140"/>
      <c r="X23" s="140"/>
      <c r="Y23" s="140"/>
      <c r="Z23" s="143"/>
      <c r="AA23" s="155">
        <f>IF(SUM((IF(V23="X",PRECIOS!$I$21,0)+((IF(W23="X",PRECIOS!$I$22,0)+((IF(X23="X",PRECIOS!$I$23,0)+((IF(Y23="X",PRECIOS!$I$24,0))+((IF(Z23="X",PRECIOS!$I$25,0))))))))))=0,"",(IF(V23="X",PRECIOS!$I$21,0)+((IF(W23="X",PRECIOS!$I$22,0)+((IF(X23="X",PRECIOS!$I$23,0)+((IF(Y23="X",PRECIOS!$I$24,0))+((IF(Z23="X",PRECIOS!$I$25,0))))))))))</f>
      </c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</row>
    <row r="24" spans="1:48" ht="30" customHeight="1">
      <c r="A24" s="186">
        <v>12</v>
      </c>
      <c r="B24" s="73"/>
      <c r="C24" s="74"/>
      <c r="D24" s="74"/>
      <c r="E24" s="75"/>
      <c r="F24" s="73"/>
      <c r="G24" s="74"/>
      <c r="H24" s="76"/>
      <c r="I24" s="77"/>
      <c r="J24" s="74"/>
      <c r="K24" s="76"/>
      <c r="L24" s="76"/>
      <c r="M24" s="78"/>
      <c r="N24" s="76"/>
      <c r="O24" s="76"/>
      <c r="P24" s="74"/>
      <c r="Q24" s="390"/>
      <c r="R24" s="391"/>
      <c r="S24" s="79"/>
      <c r="T24" s="153">
        <f t="shared" si="1"/>
      </c>
      <c r="U24" s="141">
        <f t="shared" si="0"/>
      </c>
      <c r="V24" s="140"/>
      <c r="W24" s="140"/>
      <c r="X24" s="140"/>
      <c r="Y24" s="140"/>
      <c r="Z24" s="143"/>
      <c r="AA24" s="155">
        <f>IF(SUM((IF(V24="X",PRECIOS!$I$21,0)+((IF(W24="X",PRECIOS!$I$22,0)+((IF(X24="X",PRECIOS!$I$23,0)+((IF(Y24="X",PRECIOS!$I$24,0))+((IF(Z24="X",PRECIOS!$I$25,0))))))))))=0,"",(IF(V24="X",PRECIOS!$I$21,0)+((IF(W24="X",PRECIOS!$I$22,0)+((IF(X24="X",PRECIOS!$I$23,0)+((IF(Y24="X",PRECIOS!$I$24,0))+((IF(Z24="X",PRECIOS!$I$25,0))))))))))</f>
      </c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</row>
    <row r="25" spans="1:48" ht="30" customHeight="1">
      <c r="A25" s="186">
        <v>13</v>
      </c>
      <c r="B25" s="73"/>
      <c r="C25" s="74"/>
      <c r="D25" s="74"/>
      <c r="E25" s="75"/>
      <c r="F25" s="73"/>
      <c r="G25" s="74"/>
      <c r="H25" s="76"/>
      <c r="I25" s="77"/>
      <c r="J25" s="74"/>
      <c r="K25" s="76"/>
      <c r="L25" s="76"/>
      <c r="M25" s="78"/>
      <c r="N25" s="76"/>
      <c r="O25" s="76"/>
      <c r="P25" s="74"/>
      <c r="Q25" s="390"/>
      <c r="R25" s="391"/>
      <c r="S25" s="79"/>
      <c r="T25" s="153">
        <f t="shared" si="1"/>
      </c>
      <c r="U25" s="141">
        <f t="shared" si="0"/>
      </c>
      <c r="V25" s="140"/>
      <c r="W25" s="140"/>
      <c r="X25" s="140"/>
      <c r="Y25" s="140"/>
      <c r="Z25" s="143"/>
      <c r="AA25" s="155">
        <f>IF(SUM((IF(V25="X",PRECIOS!$I$21,0)+((IF(W25="X",PRECIOS!$I$22,0)+((IF(X25="X",PRECIOS!$I$23,0)+((IF(Y25="X",PRECIOS!$I$24,0))+((IF(Z25="X",PRECIOS!$I$25,0))))))))))=0,"",(IF(V25="X",PRECIOS!$I$21,0)+((IF(W25="X",PRECIOS!$I$22,0)+((IF(X25="X",PRECIOS!$I$23,0)+((IF(Y25="X",PRECIOS!$I$24,0))+((IF(Z25="X",PRECIOS!$I$25,0))))))))))</f>
      </c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/>
    </row>
    <row r="26" spans="1:48" ht="30" customHeight="1">
      <c r="A26" s="186">
        <v>14</v>
      </c>
      <c r="B26" s="73"/>
      <c r="C26" s="74"/>
      <c r="D26" s="74"/>
      <c r="E26" s="75"/>
      <c r="F26" s="73"/>
      <c r="G26" s="74"/>
      <c r="H26" s="76"/>
      <c r="I26" s="77"/>
      <c r="J26" s="74"/>
      <c r="K26" s="76"/>
      <c r="L26" s="76"/>
      <c r="M26" s="78"/>
      <c r="N26" s="76"/>
      <c r="O26" s="76"/>
      <c r="P26" s="74"/>
      <c r="Q26" s="390"/>
      <c r="R26" s="391"/>
      <c r="S26" s="79"/>
      <c r="T26" s="153">
        <f t="shared" si="1"/>
      </c>
      <c r="U26" s="141">
        <f t="shared" si="0"/>
      </c>
      <c r="V26" s="140"/>
      <c r="W26" s="140"/>
      <c r="X26" s="140"/>
      <c r="Y26" s="140"/>
      <c r="Z26" s="143"/>
      <c r="AA26" s="155">
        <f>IF(SUM((IF(V26="X",PRECIOS!$I$21,0)+((IF(W26="X",PRECIOS!$I$22,0)+((IF(X26="X",PRECIOS!$I$23,0)+((IF(Y26="X",PRECIOS!$I$24,0))+((IF(Z26="X",PRECIOS!$I$25,0))))))))))=0,"",(IF(V26="X",PRECIOS!$I$21,0)+((IF(W26="X",PRECIOS!$I$22,0)+((IF(X26="X",PRECIOS!$I$23,0)+((IF(Y26="X",PRECIOS!$I$24,0))+((IF(Z26="X",PRECIOS!$I$25,0))))))))))</f>
      </c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</row>
    <row r="27" spans="1:48" ht="30" customHeight="1">
      <c r="A27" s="186">
        <v>15</v>
      </c>
      <c r="B27" s="73"/>
      <c r="C27" s="74"/>
      <c r="D27" s="74"/>
      <c r="E27" s="75"/>
      <c r="F27" s="73"/>
      <c r="G27" s="74"/>
      <c r="H27" s="76"/>
      <c r="I27" s="77"/>
      <c r="J27" s="74"/>
      <c r="K27" s="76"/>
      <c r="L27" s="76"/>
      <c r="M27" s="78"/>
      <c r="N27" s="76"/>
      <c r="O27" s="76"/>
      <c r="P27" s="74"/>
      <c r="Q27" s="390"/>
      <c r="R27" s="391"/>
      <c r="S27" s="79"/>
      <c r="T27" s="153">
        <f t="shared" si="1"/>
      </c>
      <c r="U27" s="141">
        <f t="shared" si="0"/>
      </c>
      <c r="V27" s="140"/>
      <c r="W27" s="140"/>
      <c r="X27" s="140"/>
      <c r="Y27" s="140"/>
      <c r="Z27" s="143"/>
      <c r="AA27" s="155">
        <f>IF(SUM((IF(V27="X",PRECIOS!$I$21,0)+((IF(W27="X",PRECIOS!$I$22,0)+((IF(X27="X",PRECIOS!$I$23,0)+((IF(Y27="X",PRECIOS!$I$24,0))+((IF(Z27="X",PRECIOS!$I$25,0))))))))))=0,"",(IF(V27="X",PRECIOS!$I$21,0)+((IF(W27="X",PRECIOS!$I$22,0)+((IF(X27="X",PRECIOS!$I$23,0)+((IF(Y27="X",PRECIOS!$I$24,0))+((IF(Z27="X",PRECIOS!$I$25,0))))))))))</f>
      </c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</row>
    <row r="28" spans="1:20" ht="30.75" customHeight="1" thickBot="1">
      <c r="A28" s="144"/>
      <c r="B28" s="144"/>
      <c r="C28" s="144"/>
      <c r="D28" s="144"/>
      <c r="E28" s="144"/>
      <c r="F28" s="144"/>
      <c r="G28" s="144"/>
      <c r="H28" s="144"/>
      <c r="I28" s="144"/>
      <c r="J28" s="144"/>
      <c r="K28" s="339" t="s">
        <v>39</v>
      </c>
      <c r="L28" s="339"/>
      <c r="M28" s="339"/>
      <c r="N28" s="339"/>
      <c r="O28" s="339"/>
      <c r="P28" s="339"/>
      <c r="Q28" s="339"/>
      <c r="R28" s="339"/>
      <c r="S28" s="340"/>
      <c r="T28" s="154">
        <f>IF((SUM(T13:T27)+SUM(AA13:AA27))=0,"",(SUM(T13:T27)+SUM(AA13:AA27)))</f>
      </c>
    </row>
    <row r="29" ht="28.5" customHeight="1"/>
    <row r="30" ht="18">
      <c r="M30" s="145"/>
    </row>
    <row r="31" ht="27" customHeight="1">
      <c r="U31" s="183" t="s">
        <v>12</v>
      </c>
    </row>
    <row r="32" ht="15.75">
      <c r="U32" s="183" t="s">
        <v>14</v>
      </c>
    </row>
  </sheetData>
  <sheetProtection password="C016" sheet="1"/>
  <mergeCells count="25">
    <mergeCell ref="A1:C1"/>
    <mergeCell ref="C5:D5"/>
    <mergeCell ref="J5:N5"/>
    <mergeCell ref="O5:R5"/>
    <mergeCell ref="T5:AA9"/>
    <mergeCell ref="C7:D7"/>
    <mergeCell ref="C8:D8"/>
    <mergeCell ref="C12:D12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K28:S28"/>
  </mergeCells>
  <printOptions/>
  <pageMargins left="0.35" right="0.75" top="1" bottom="1" header="0.5118055555555555" footer="0"/>
  <pageSetup fitToHeight="1" fitToWidth="1" horizontalDpi="300" verticalDpi="300" orientation="landscape" paperSize="9" scale="42" r:id="rId4"/>
  <headerFooter alignWithMargins="0">
    <oddFooter>&amp;L&amp;F / &amp;A&amp;R&amp;D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AV32"/>
  <sheetViews>
    <sheetView zoomScale="55" zoomScaleNormal="55" zoomScalePageLayoutView="0" workbookViewId="0" topLeftCell="A1">
      <selection activeCell="S14" sqref="S14"/>
    </sheetView>
  </sheetViews>
  <sheetFormatPr defaultColWidth="11.421875" defaultRowHeight="12.75"/>
  <cols>
    <col min="1" max="1" width="5.421875" style="114" customWidth="1"/>
    <col min="2" max="2" width="19.140625" style="115" customWidth="1"/>
    <col min="3" max="3" width="22.140625" style="114" customWidth="1"/>
    <col min="4" max="4" width="24.7109375" style="114" customWidth="1"/>
    <col min="5" max="5" width="21.8515625" style="114" customWidth="1"/>
    <col min="6" max="6" width="17.28125" style="114" customWidth="1"/>
    <col min="7" max="8" width="5.140625" style="115" customWidth="1"/>
    <col min="9" max="9" width="24.00390625" style="116" customWidth="1"/>
    <col min="10" max="10" width="9.57421875" style="115" customWidth="1"/>
    <col min="11" max="11" width="18.7109375" style="114" customWidth="1"/>
    <col min="12" max="12" width="2.8515625" style="114" customWidth="1"/>
    <col min="13" max="14" width="3.00390625" style="114" customWidth="1"/>
    <col min="15" max="15" width="3.00390625" style="117" customWidth="1"/>
    <col min="16" max="17" width="3.00390625" style="114" customWidth="1"/>
    <col min="18" max="18" width="7.140625" style="114" customWidth="1"/>
    <col min="19" max="19" width="21.8515625" style="114" customWidth="1"/>
    <col min="20" max="20" width="17.28125" style="114" customWidth="1"/>
    <col min="21" max="21" width="57.7109375" style="114" bestFit="1" customWidth="1"/>
    <col min="22" max="22" width="3.7109375" style="114" customWidth="1"/>
    <col min="23" max="23" width="3.28125" style="114" customWidth="1"/>
    <col min="24" max="24" width="3.421875" style="114" customWidth="1"/>
    <col min="25" max="26" width="3.00390625" style="114" customWidth="1"/>
    <col min="27" max="27" width="11.7109375" style="114" bestFit="1" customWidth="1"/>
    <col min="28" max="16384" width="11.421875" style="114" customWidth="1"/>
  </cols>
  <sheetData>
    <row r="1" spans="1:48" ht="66.75" customHeight="1">
      <c r="A1" s="351" t="s">
        <v>40</v>
      </c>
      <c r="B1" s="352"/>
      <c r="C1" s="353"/>
      <c r="D1" s="156"/>
      <c r="E1" s="156"/>
      <c r="F1" s="157"/>
      <c r="G1" s="158"/>
      <c r="H1" s="158"/>
      <c r="I1" s="159"/>
      <c r="J1" s="158"/>
      <c r="K1" s="156"/>
      <c r="L1" s="156"/>
      <c r="M1" s="156"/>
      <c r="N1" s="156"/>
      <c r="O1" s="160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</row>
    <row r="2" spans="1:48" ht="15" customHeight="1">
      <c r="A2" s="161" t="s">
        <v>34</v>
      </c>
      <c r="B2" s="162"/>
      <c r="C2" s="163"/>
      <c r="D2" s="156"/>
      <c r="E2" s="156"/>
      <c r="F2" s="164"/>
      <c r="G2" s="158"/>
      <c r="H2" s="158"/>
      <c r="I2" s="159"/>
      <c r="J2" s="158"/>
      <c r="K2" s="156"/>
      <c r="L2" s="156"/>
      <c r="M2" s="156"/>
      <c r="N2" s="156"/>
      <c r="O2" s="160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</row>
    <row r="3" spans="1:48" ht="14.25">
      <c r="A3" s="165" t="s">
        <v>35</v>
      </c>
      <c r="B3" s="166"/>
      <c r="C3" s="122"/>
      <c r="E3" s="114" t="s">
        <v>41</v>
      </c>
      <c r="F3" s="120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</row>
    <row r="4" spans="1:48" s="125" customFormat="1" ht="15" thickBot="1">
      <c r="A4" s="165" t="s">
        <v>36</v>
      </c>
      <c r="B4" s="195"/>
      <c r="C4" s="196"/>
      <c r="E4" s="114" t="s">
        <v>13</v>
      </c>
      <c r="F4" s="120"/>
      <c r="G4" s="126"/>
      <c r="H4" s="126"/>
      <c r="I4" s="191"/>
      <c r="J4" s="126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68"/>
      <c r="AS4" s="168"/>
      <c r="AT4" s="168"/>
      <c r="AU4" s="168"/>
      <c r="AV4" s="168"/>
    </row>
    <row r="5" spans="1:48" s="136" customFormat="1" ht="21.75" customHeight="1" thickBot="1">
      <c r="A5" s="197" t="s">
        <v>15</v>
      </c>
      <c r="B5" s="198"/>
      <c r="C5" s="354"/>
      <c r="D5" s="354"/>
      <c r="E5" s="214"/>
      <c r="F5" s="172" t="s">
        <v>42</v>
      </c>
      <c r="G5" s="215"/>
      <c r="H5" s="215"/>
      <c r="I5" s="214"/>
      <c r="J5" s="355" t="s">
        <v>16</v>
      </c>
      <c r="K5" s="356"/>
      <c r="L5" s="356"/>
      <c r="M5" s="356"/>
      <c r="N5" s="357"/>
      <c r="O5" s="358" t="s">
        <v>18</v>
      </c>
      <c r="P5" s="359"/>
      <c r="Q5" s="359"/>
      <c r="R5" s="360"/>
      <c r="S5" s="131"/>
      <c r="T5" s="381" t="s">
        <v>50</v>
      </c>
      <c r="U5" s="382"/>
      <c r="V5" s="382"/>
      <c r="W5" s="382"/>
      <c r="X5" s="382"/>
      <c r="Y5" s="382"/>
      <c r="Z5" s="382"/>
      <c r="AA5" s="383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179"/>
      <c r="AQ5" s="179"/>
      <c r="AR5" s="179"/>
      <c r="AS5" s="179"/>
      <c r="AT5" s="179"/>
      <c r="AU5" s="179"/>
      <c r="AV5" s="179"/>
    </row>
    <row r="6" spans="1:48" ht="15.75" customHeight="1" thickBot="1">
      <c r="A6" s="169" t="s">
        <v>37</v>
      </c>
      <c r="B6" s="170"/>
      <c r="C6" s="45"/>
      <c r="D6" s="127"/>
      <c r="E6" s="208"/>
      <c r="F6" s="177" t="s">
        <v>46</v>
      </c>
      <c r="G6" s="121"/>
      <c r="H6" s="121"/>
      <c r="I6" s="213"/>
      <c r="J6" s="121"/>
      <c r="K6" s="208"/>
      <c r="L6" s="208"/>
      <c r="M6" s="208"/>
      <c r="N6" s="208"/>
      <c r="O6" s="136"/>
      <c r="P6" s="208"/>
      <c r="Q6" s="208"/>
      <c r="R6" s="208"/>
      <c r="S6" s="208"/>
      <c r="T6" s="384"/>
      <c r="U6" s="385"/>
      <c r="V6" s="385"/>
      <c r="W6" s="385"/>
      <c r="X6" s="385"/>
      <c r="Y6" s="385"/>
      <c r="Z6" s="385"/>
      <c r="AA6" s="38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</row>
    <row r="7" spans="1:48" ht="13.5" customHeight="1" thickBot="1">
      <c r="A7" s="169" t="s">
        <v>45</v>
      </c>
      <c r="B7" s="170"/>
      <c r="C7" s="370"/>
      <c r="D7" s="370"/>
      <c r="E7" s="208"/>
      <c r="F7" s="210"/>
      <c r="G7" s="121"/>
      <c r="H7" s="121"/>
      <c r="I7" s="211"/>
      <c r="J7" s="121"/>
      <c r="K7" s="212"/>
      <c r="L7" s="208"/>
      <c r="M7" s="208"/>
      <c r="N7" s="208"/>
      <c r="O7" s="136"/>
      <c r="P7" s="208"/>
      <c r="Q7" s="136"/>
      <c r="R7" s="208"/>
      <c r="S7" s="208"/>
      <c r="T7" s="384"/>
      <c r="U7" s="385"/>
      <c r="V7" s="385"/>
      <c r="W7" s="385"/>
      <c r="X7" s="385"/>
      <c r="Y7" s="385"/>
      <c r="Z7" s="385"/>
      <c r="AA7" s="38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</row>
    <row r="8" spans="1:48" ht="13.5" customHeight="1" thickBot="1">
      <c r="A8" s="169" t="s">
        <v>43</v>
      </c>
      <c r="B8" s="170"/>
      <c r="C8" s="371"/>
      <c r="D8" s="371"/>
      <c r="E8" s="206" t="s">
        <v>17</v>
      </c>
      <c r="F8" s="18"/>
      <c r="G8" s="121"/>
      <c r="H8" s="121"/>
      <c r="I8" s="213"/>
      <c r="J8" s="121"/>
      <c r="K8" s="208"/>
      <c r="L8" s="212"/>
      <c r="M8" s="208"/>
      <c r="N8" s="208"/>
      <c r="O8" s="136"/>
      <c r="P8" s="208"/>
      <c r="Q8" s="137"/>
      <c r="R8" s="208"/>
      <c r="S8" s="208"/>
      <c r="T8" s="384"/>
      <c r="U8" s="385"/>
      <c r="V8" s="385"/>
      <c r="W8" s="385"/>
      <c r="X8" s="385"/>
      <c r="Y8" s="385"/>
      <c r="Z8" s="385"/>
      <c r="AA8" s="38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</row>
    <row r="9" spans="1:48" ht="15" thickBot="1">
      <c r="A9" s="169" t="s">
        <v>19</v>
      </c>
      <c r="B9" s="170"/>
      <c r="C9" s="46"/>
      <c r="D9" s="127"/>
      <c r="E9" s="208"/>
      <c r="F9" s="208"/>
      <c r="G9" s="121"/>
      <c r="H9" s="121"/>
      <c r="I9" s="213"/>
      <c r="J9" s="121"/>
      <c r="K9" s="208"/>
      <c r="L9" s="208"/>
      <c r="M9" s="208"/>
      <c r="N9" s="208"/>
      <c r="O9" s="136"/>
      <c r="P9" s="208"/>
      <c r="Q9" s="208"/>
      <c r="R9" s="208"/>
      <c r="S9" s="208"/>
      <c r="T9" s="387"/>
      <c r="U9" s="388"/>
      <c r="V9" s="388"/>
      <c r="W9" s="388"/>
      <c r="X9" s="388"/>
      <c r="Y9" s="388"/>
      <c r="Z9" s="388"/>
      <c r="AA9" s="389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</row>
    <row r="10" spans="1:48" ht="15" thickBot="1">
      <c r="A10" s="175" t="s">
        <v>44</v>
      </c>
      <c r="B10" s="176"/>
      <c r="C10" s="47"/>
      <c r="D10" s="132"/>
      <c r="E10" s="180" t="s">
        <v>20</v>
      </c>
      <c r="F10" s="19"/>
      <c r="K10" s="135" t="s">
        <v>47</v>
      </c>
      <c r="L10" s="135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</row>
    <row r="11" spans="1:48" ht="15.75">
      <c r="A11" s="183" t="s">
        <v>30</v>
      </c>
      <c r="B11" s="184"/>
      <c r="C11" s="47"/>
      <c r="D11" s="132"/>
      <c r="V11" s="139" t="s">
        <v>21</v>
      </c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</row>
    <row r="12" spans="1:48" s="139" customFormat="1" ht="57" customHeight="1">
      <c r="A12" s="146"/>
      <c r="B12" s="147" t="s">
        <v>22</v>
      </c>
      <c r="C12" s="341" t="s">
        <v>23</v>
      </c>
      <c r="D12" s="341"/>
      <c r="E12" s="147" t="s">
        <v>24</v>
      </c>
      <c r="F12" s="148" t="s">
        <v>48</v>
      </c>
      <c r="G12" s="147" t="s">
        <v>25</v>
      </c>
      <c r="H12" s="147" t="s">
        <v>26</v>
      </c>
      <c r="I12" s="149" t="s">
        <v>27</v>
      </c>
      <c r="J12" s="147" t="s">
        <v>28</v>
      </c>
      <c r="K12" s="147" t="s">
        <v>43</v>
      </c>
      <c r="L12" s="147" t="s">
        <v>7</v>
      </c>
      <c r="M12" s="147" t="s">
        <v>3</v>
      </c>
      <c r="N12" s="147" t="s">
        <v>4</v>
      </c>
      <c r="O12" s="147" t="s">
        <v>5</v>
      </c>
      <c r="P12" s="147" t="s">
        <v>6</v>
      </c>
      <c r="Q12" s="342" t="s">
        <v>49</v>
      </c>
      <c r="R12" s="344"/>
      <c r="S12" s="150" t="s">
        <v>38</v>
      </c>
      <c r="T12" s="151" t="s">
        <v>29</v>
      </c>
      <c r="U12" s="151" t="s">
        <v>30</v>
      </c>
      <c r="V12" s="151">
        <v>1</v>
      </c>
      <c r="W12" s="151">
        <v>2</v>
      </c>
      <c r="X12" s="151">
        <v>3</v>
      </c>
      <c r="Y12" s="151">
        <v>4</v>
      </c>
      <c r="Z12" s="151">
        <v>5</v>
      </c>
      <c r="AA12" s="152" t="s">
        <v>29</v>
      </c>
      <c r="AB12" s="185"/>
      <c r="AC12" s="185"/>
      <c r="AD12" s="185"/>
      <c r="AE12" s="187" t="s">
        <v>0</v>
      </c>
      <c r="AF12" s="187" t="s">
        <v>0</v>
      </c>
      <c r="AG12" s="187" t="s">
        <v>0</v>
      </c>
      <c r="AH12" s="187" t="s">
        <v>0</v>
      </c>
      <c r="AI12" s="187" t="s">
        <v>0</v>
      </c>
      <c r="AJ12" s="187"/>
      <c r="AK12" s="187" t="s">
        <v>1</v>
      </c>
      <c r="AL12" s="187" t="s">
        <v>1</v>
      </c>
      <c r="AM12" s="187" t="s">
        <v>1</v>
      </c>
      <c r="AN12" s="187" t="s">
        <v>1</v>
      </c>
      <c r="AO12" s="187" t="s">
        <v>1</v>
      </c>
      <c r="AP12" s="187" t="s">
        <v>2</v>
      </c>
      <c r="AQ12" s="187" t="s">
        <v>2</v>
      </c>
      <c r="AR12" s="187" t="s">
        <v>2</v>
      </c>
      <c r="AS12" s="187" t="s">
        <v>2</v>
      </c>
      <c r="AT12" s="190"/>
      <c r="AU12" s="185"/>
      <c r="AV12" s="185"/>
    </row>
    <row r="13" spans="1:48" ht="30" customHeight="1">
      <c r="A13" s="186">
        <v>1</v>
      </c>
      <c r="B13" s="73"/>
      <c r="C13" s="74"/>
      <c r="D13" s="74"/>
      <c r="E13" s="75"/>
      <c r="F13" s="73"/>
      <c r="G13" s="74"/>
      <c r="H13" s="76"/>
      <c r="I13" s="77"/>
      <c r="J13" s="74"/>
      <c r="K13" s="76"/>
      <c r="L13" s="76"/>
      <c r="M13" s="78"/>
      <c r="N13" s="76"/>
      <c r="O13" s="76"/>
      <c r="P13" s="74"/>
      <c r="Q13" s="392" t="s">
        <v>31</v>
      </c>
      <c r="R13" s="393"/>
      <c r="S13" s="79"/>
      <c r="T13" s="153">
        <f>IF(S13="X",IF(L13="X",($AE$14-2),IF(M13="X",($AF$14-2),IF(N13="X",($AG$14-2),IF(O13="X",($AH$14-2),IF(P13="X",($AI$14-2)))))),IF(S13="",IF(L13="X",$AE$14,IF(M13="X",$AF$14,IF(N13="X",$AG$14,IF(O13="X",$AH$14,IF(P13="X",$AI$14,"")))))))</f>
      </c>
      <c r="U13" s="141">
        <f>IF(S13="X","HAY QUE AÑADIR UN EMAIL","")</f>
      </c>
      <c r="V13" s="140"/>
      <c r="W13" s="140"/>
      <c r="X13" s="140"/>
      <c r="Y13" s="142"/>
      <c r="Z13" s="143"/>
      <c r="AA13" s="155">
        <f>IF(SUM((IF(V13="X",PRECIOS!$I$21,0)+((IF(W13="X",PRECIOS!$I$22,0)+((IF(X13="X",PRECIOS!$I$23,0)+((IF(Y13="X",PRECIOS!$I$24,0))+((IF(Z13="X",PRECIOS!$I$25,0))))))))))=0,"",(IF(V13="X",PRECIOS!$I$21,0)+((IF(W13="X",PRECIOS!$I$22,0)+((IF(X13="X",PRECIOS!$I$23,0)+((IF(Y13="X",PRECIOS!$I$24,0))+((IF(Z13="X",PRECIOS!$I$25,0))))))))))</f>
      </c>
      <c r="AB13" s="156"/>
      <c r="AC13" s="156"/>
      <c r="AD13" s="156"/>
      <c r="AE13" s="187" t="s">
        <v>7</v>
      </c>
      <c r="AF13" s="187" t="s">
        <v>3</v>
      </c>
      <c r="AG13" s="187" t="s">
        <v>4</v>
      </c>
      <c r="AH13" s="187" t="s">
        <v>5</v>
      </c>
      <c r="AI13" s="187" t="s">
        <v>6</v>
      </c>
      <c r="AJ13" s="187"/>
      <c r="AK13" s="187" t="s">
        <v>7</v>
      </c>
      <c r="AL13" s="187" t="s">
        <v>3</v>
      </c>
      <c r="AM13" s="187" t="s">
        <v>4</v>
      </c>
      <c r="AN13" s="187" t="s">
        <v>5</v>
      </c>
      <c r="AO13" s="187" t="s">
        <v>6</v>
      </c>
      <c r="AP13" s="187" t="s">
        <v>7</v>
      </c>
      <c r="AQ13" s="187" t="s">
        <v>3</v>
      </c>
      <c r="AR13" s="187" t="s">
        <v>4</v>
      </c>
      <c r="AS13" s="187" t="s">
        <v>5</v>
      </c>
      <c r="AT13" s="189"/>
      <c r="AU13" s="156"/>
      <c r="AV13" s="156"/>
    </row>
    <row r="14" spans="1:48" ht="30" customHeight="1">
      <c r="A14" s="186">
        <v>2</v>
      </c>
      <c r="B14" s="80"/>
      <c r="C14" s="81"/>
      <c r="D14" s="81"/>
      <c r="E14" s="82"/>
      <c r="F14" s="80"/>
      <c r="G14" s="81"/>
      <c r="H14" s="83"/>
      <c r="I14" s="84"/>
      <c r="J14" s="81"/>
      <c r="K14" s="83"/>
      <c r="L14" s="83"/>
      <c r="M14" s="85"/>
      <c r="N14" s="83"/>
      <c r="O14" s="83"/>
      <c r="P14" s="81"/>
      <c r="Q14" s="394"/>
      <c r="R14" s="395"/>
      <c r="S14" s="86"/>
      <c r="T14" s="153">
        <f>IF(S14="X",IF(L14="X",($AE$14-2),IF(M14="X",($AF$14-2),IF(N14="X",($AG$14-2),IF(O14="X",($AH$14-2),IF(P14="X",($AI$14-2)))))),IF(S14="",IF(L14="X",$AE$14,IF(M14="X",$AF$14,IF(N14="X",$AG$14,IF(O14="X",$AH$14,IF(P14="X",$AI$14,"")))))))</f>
      </c>
      <c r="U14" s="141">
        <f aca="true" t="shared" si="0" ref="U14:U27">IF(S14="X","HAY QUE AÑADIR UN EMAIL","")</f>
      </c>
      <c r="V14" s="142"/>
      <c r="W14" s="142"/>
      <c r="X14" s="142"/>
      <c r="Y14" s="142"/>
      <c r="Z14" s="143"/>
      <c r="AA14" s="155">
        <f>IF(SUM((IF(V14="X",PRECIOS!$I$21,0)+((IF(W14="X",PRECIOS!$I$22,0)+((IF(X14="X",PRECIOS!$I$23,0)+((IF(Y14="X",PRECIOS!$I$24,0))+((IF(Z14="X",PRECIOS!$I$25,0))))))))))=0,"",(IF(V14="X",PRECIOS!$I$21,0)+((IF(W14="X",PRECIOS!$I$22,0)+((IF(X14="X",PRECIOS!$I$23,0)+((IF(Y14="X",PRECIOS!$I$24,0))+((IF(Z14="X",PRECIOS!$I$25,0))))))))))</f>
      </c>
      <c r="AB14" s="156"/>
      <c r="AC14" s="156"/>
      <c r="AD14" s="156"/>
      <c r="AE14" s="192">
        <v>67</v>
      </c>
      <c r="AF14" s="192">
        <v>75</v>
      </c>
      <c r="AG14" s="89">
        <v>115</v>
      </c>
      <c r="AH14" s="89">
        <v>165</v>
      </c>
      <c r="AI14" s="89">
        <v>790</v>
      </c>
      <c r="AJ14" s="89"/>
      <c r="AK14" s="89">
        <v>41</v>
      </c>
      <c r="AL14" s="89">
        <v>45</v>
      </c>
      <c r="AM14" s="89">
        <v>66</v>
      </c>
      <c r="AN14" s="89">
        <v>93</v>
      </c>
      <c r="AO14" s="89">
        <v>790</v>
      </c>
      <c r="AP14" s="89">
        <v>19</v>
      </c>
      <c r="AQ14" s="89">
        <v>20</v>
      </c>
      <c r="AR14" s="89">
        <v>28</v>
      </c>
      <c r="AS14" s="89">
        <v>45</v>
      </c>
      <c r="AT14" s="189"/>
      <c r="AU14" s="156"/>
      <c r="AV14" s="156"/>
    </row>
    <row r="15" spans="1:48" ht="30" customHeight="1">
      <c r="A15" s="186">
        <v>3</v>
      </c>
      <c r="B15" s="73"/>
      <c r="C15" s="74"/>
      <c r="D15" s="74"/>
      <c r="E15" s="75"/>
      <c r="F15" s="73"/>
      <c r="G15" s="74"/>
      <c r="H15" s="76"/>
      <c r="I15" s="77"/>
      <c r="J15" s="74"/>
      <c r="K15" s="76"/>
      <c r="L15" s="76"/>
      <c r="M15" s="78"/>
      <c r="N15" s="76"/>
      <c r="O15" s="76"/>
      <c r="P15" s="74"/>
      <c r="Q15" s="390"/>
      <c r="R15" s="391"/>
      <c r="S15" s="79"/>
      <c r="T15" s="153">
        <f>IF(S15="X",IF(L15="X",($AE$14-2),IF(M15="X",($AF$14-2),IF(N15="X",($AG$14-2),IF(O15="X",($AH$14-2),IF(P15="X",($AI$14-2)))))),IF(S15="",IF(L15="X",$AE$14,IF(M15="X",$AF$14,IF(N15="X",$AG$14,IF(O15="X",$AH$14,IF(P15="X",$AI$14,"")))))))</f>
      </c>
      <c r="U15" s="141">
        <f t="shared" si="0"/>
      </c>
      <c r="V15" s="142"/>
      <c r="W15" s="142"/>
      <c r="X15" s="142"/>
      <c r="Y15" s="142"/>
      <c r="Z15" s="143"/>
      <c r="AA15" s="155">
        <f>IF(SUM((IF(V15="X",PRECIOS!$I$21,0)+((IF(W15="X",PRECIOS!$I$22,0)+((IF(X15="X",PRECIOS!$I$23,0)+((IF(Y15="X",PRECIOS!$I$24,0))+((IF(Z15="X",PRECIOS!$I$25,0))))))))))=0,"",(IF(V15="X",PRECIOS!$I$21,0)+((IF(W15="X",PRECIOS!$I$22,0)+((IF(X15="X",PRECIOS!$I$23,0)+((IF(Y15="X",PRECIOS!$I$24,0))+((IF(Z15="X",PRECIOS!$I$25,0))))))))))</f>
      </c>
      <c r="AB15" s="156"/>
      <c r="AC15" s="156"/>
      <c r="AD15" s="156"/>
      <c r="AE15" s="189"/>
      <c r="AF15" s="189"/>
      <c r="AG15" s="189"/>
      <c r="AH15" s="189"/>
      <c r="AI15" s="189"/>
      <c r="AJ15" s="189"/>
      <c r="AK15" s="89">
        <v>22</v>
      </c>
      <c r="AL15" s="89">
        <v>25</v>
      </c>
      <c r="AM15" s="89">
        <v>33</v>
      </c>
      <c r="AN15" s="89">
        <v>50</v>
      </c>
      <c r="AO15" s="189"/>
      <c r="AP15" s="89">
        <v>11</v>
      </c>
      <c r="AQ15" s="89">
        <v>12</v>
      </c>
      <c r="AR15" s="89">
        <v>15</v>
      </c>
      <c r="AS15" s="189"/>
      <c r="AT15" s="189"/>
      <c r="AU15" s="156"/>
      <c r="AV15" s="156"/>
    </row>
    <row r="16" spans="1:48" ht="30" customHeight="1">
      <c r="A16" s="186">
        <v>4</v>
      </c>
      <c r="B16" s="80"/>
      <c r="C16" s="81"/>
      <c r="D16" s="81"/>
      <c r="E16" s="82"/>
      <c r="F16" s="80"/>
      <c r="G16" s="87"/>
      <c r="H16" s="83"/>
      <c r="I16" s="84"/>
      <c r="J16" s="81"/>
      <c r="K16" s="83"/>
      <c r="L16" s="83"/>
      <c r="M16" s="85"/>
      <c r="N16" s="83"/>
      <c r="O16" s="83"/>
      <c r="P16" s="81"/>
      <c r="Q16" s="394"/>
      <c r="R16" s="395"/>
      <c r="S16" s="86"/>
      <c r="T16" s="153">
        <f aca="true" t="shared" si="1" ref="T16:T27">IF(S16="X",IF(L16="X",($AE$14-2),IF(M16="X",($AF$14-2),IF(N16="X",($AG$14-2),IF(O16="X",($AH$14-2),IF(P16="X",($AI$14-2)))))),IF(S16="",IF(L16="X",$AE$14,IF(M16="X",$AF$14,IF(N16="X",$AG$14,IF(O16="X",$AH$14,IF(P16="X",$AI$14,"")))))))</f>
      </c>
      <c r="U16" s="141">
        <f t="shared" si="0"/>
      </c>
      <c r="V16" s="142"/>
      <c r="W16" s="142"/>
      <c r="X16" s="142"/>
      <c r="Y16" s="142"/>
      <c r="Z16" s="143"/>
      <c r="AA16" s="155">
        <f>IF(SUM((IF(V16="X",PRECIOS!$I$21,0)+((IF(W16="X",PRECIOS!$I$22,0)+((IF(X16="X",PRECIOS!$I$23,0)+((IF(Y16="X",PRECIOS!$I$24,0))+((IF(Z16="X",PRECIOS!$I$25,0))))))))))=0,"",(IF(V16="X",PRECIOS!$I$21,0)+((IF(W16="X",PRECIOS!$I$22,0)+((IF(X16="X",PRECIOS!$I$23,0)+((IF(Y16="X",PRECIOS!$I$24,0))+((IF(Z16="X",PRECIOS!$I$25,0))))))))))</f>
      </c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</row>
    <row r="17" spans="1:48" ht="30" customHeight="1">
      <c r="A17" s="186">
        <v>5</v>
      </c>
      <c r="B17" s="73"/>
      <c r="C17" s="74"/>
      <c r="D17" s="74"/>
      <c r="E17" s="75"/>
      <c r="F17" s="73"/>
      <c r="G17" s="74"/>
      <c r="H17" s="76"/>
      <c r="I17" s="77"/>
      <c r="J17" s="74"/>
      <c r="K17" s="76"/>
      <c r="L17" s="76"/>
      <c r="M17" s="78"/>
      <c r="N17" s="76"/>
      <c r="O17" s="76"/>
      <c r="P17" s="74"/>
      <c r="Q17" s="390"/>
      <c r="R17" s="391"/>
      <c r="S17" s="79"/>
      <c r="T17" s="153">
        <f t="shared" si="1"/>
      </c>
      <c r="U17" s="141">
        <f t="shared" si="0"/>
      </c>
      <c r="V17" s="140"/>
      <c r="W17" s="140"/>
      <c r="X17" s="140"/>
      <c r="Y17" s="140"/>
      <c r="Z17" s="143"/>
      <c r="AA17" s="155">
        <f>IF(SUM((IF(V17="X",PRECIOS!$I$21,0)+((IF(W17="X",PRECIOS!$I$22,0)+((IF(X17="X",PRECIOS!$I$23,0)+((IF(Y17="X",PRECIOS!$I$24,0))+((IF(Z17="X",PRECIOS!$I$25,0))))))))))=0,"",(IF(V17="X",PRECIOS!$I$21,0)+((IF(W17="X",PRECIOS!$I$22,0)+((IF(X17="X",PRECIOS!$I$23,0)+((IF(Y17="X",PRECIOS!$I$24,0))+((IF(Z17="X",PRECIOS!$I$25,0))))))))))</f>
      </c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</row>
    <row r="18" spans="1:48" ht="30" customHeight="1">
      <c r="A18" s="186">
        <v>6</v>
      </c>
      <c r="B18" s="73"/>
      <c r="C18" s="74"/>
      <c r="D18" s="74"/>
      <c r="E18" s="75"/>
      <c r="F18" s="73"/>
      <c r="G18" s="74"/>
      <c r="H18" s="76"/>
      <c r="I18" s="77"/>
      <c r="J18" s="74"/>
      <c r="K18" s="76"/>
      <c r="L18" s="76"/>
      <c r="M18" s="78"/>
      <c r="N18" s="76"/>
      <c r="O18" s="76"/>
      <c r="P18" s="74"/>
      <c r="Q18" s="390"/>
      <c r="R18" s="391"/>
      <c r="S18" s="79"/>
      <c r="T18" s="153">
        <f t="shared" si="1"/>
      </c>
      <c r="U18" s="141">
        <f t="shared" si="0"/>
      </c>
      <c r="V18" s="140"/>
      <c r="W18" s="140"/>
      <c r="X18" s="140"/>
      <c r="Y18" s="140"/>
      <c r="Z18" s="143"/>
      <c r="AA18" s="155">
        <f>IF(SUM((IF(V18="X",PRECIOS!$I$21,0)+((IF(W18="X",PRECIOS!$I$22,0)+((IF(X18="X",PRECIOS!$I$23,0)+((IF(Y18="X",PRECIOS!$I$24,0))+((IF(Z18="X",PRECIOS!$I$25,0))))))))))=0,"",(IF(V18="X",PRECIOS!$I$21,0)+((IF(W18="X",PRECIOS!$I$22,0)+((IF(X18="X",PRECIOS!$I$23,0)+((IF(Y18="X",PRECIOS!$I$24,0))+((IF(Z18="X",PRECIOS!$I$25,0))))))))))</f>
      </c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</row>
    <row r="19" spans="1:48" ht="30" customHeight="1">
      <c r="A19" s="186">
        <v>7</v>
      </c>
      <c r="B19" s="73"/>
      <c r="C19" s="74"/>
      <c r="D19" s="74"/>
      <c r="E19" s="75"/>
      <c r="F19" s="73"/>
      <c r="G19" s="74"/>
      <c r="H19" s="76"/>
      <c r="I19" s="77"/>
      <c r="J19" s="74"/>
      <c r="K19" s="76"/>
      <c r="L19" s="76"/>
      <c r="M19" s="78"/>
      <c r="N19" s="76"/>
      <c r="O19" s="76"/>
      <c r="P19" s="74"/>
      <c r="Q19" s="390"/>
      <c r="R19" s="391"/>
      <c r="S19" s="79"/>
      <c r="T19" s="153">
        <f t="shared" si="1"/>
      </c>
      <c r="U19" s="141">
        <f t="shared" si="0"/>
      </c>
      <c r="V19" s="140"/>
      <c r="W19" s="140"/>
      <c r="X19" s="140"/>
      <c r="Y19" s="140"/>
      <c r="Z19" s="143"/>
      <c r="AA19" s="155">
        <f>IF(SUM((IF(V19="X",PRECIOS!$I$21,0)+((IF(W19="X",PRECIOS!$I$22,0)+((IF(X19="X",PRECIOS!$I$23,0)+((IF(Y19="X",PRECIOS!$I$24,0))+((IF(Z19="X",PRECIOS!$I$25,0))))))))))=0,"",(IF(V19="X",PRECIOS!$I$21,0)+((IF(W19="X",PRECIOS!$I$22,0)+((IF(X19="X",PRECIOS!$I$23,0)+((IF(Y19="X",PRECIOS!$I$24,0))+((IF(Z19="X",PRECIOS!$I$25,0))))))))))</f>
      </c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</row>
    <row r="20" spans="1:48" ht="30" customHeight="1">
      <c r="A20" s="186">
        <v>8</v>
      </c>
      <c r="B20" s="73"/>
      <c r="C20" s="74"/>
      <c r="D20" s="74"/>
      <c r="E20" s="75"/>
      <c r="F20" s="73"/>
      <c r="G20" s="74"/>
      <c r="H20" s="76"/>
      <c r="I20" s="77"/>
      <c r="J20" s="74"/>
      <c r="K20" s="76"/>
      <c r="L20" s="76"/>
      <c r="M20" s="78"/>
      <c r="N20" s="76"/>
      <c r="O20" s="76"/>
      <c r="P20" s="74"/>
      <c r="Q20" s="390"/>
      <c r="R20" s="391"/>
      <c r="S20" s="79"/>
      <c r="T20" s="153">
        <f t="shared" si="1"/>
      </c>
      <c r="U20" s="141">
        <f t="shared" si="0"/>
      </c>
      <c r="V20" s="140"/>
      <c r="W20" s="140"/>
      <c r="X20" s="140"/>
      <c r="Y20" s="140"/>
      <c r="Z20" s="143"/>
      <c r="AA20" s="155">
        <f>IF(SUM((IF(V20="X",PRECIOS!$I$21,0)+((IF(W20="X",PRECIOS!$I$22,0)+((IF(X20="X",PRECIOS!$I$23,0)+((IF(Y20="X",PRECIOS!$I$24,0))+((IF(Z20="X",PRECIOS!$I$25,0))))))))))=0,"",(IF(V20="X",PRECIOS!$I$21,0)+((IF(W20="X",PRECIOS!$I$22,0)+((IF(X20="X",PRECIOS!$I$23,0)+((IF(Y20="X",PRECIOS!$I$24,0))+((IF(Z20="X",PRECIOS!$I$25,0))))))))))</f>
      </c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</row>
    <row r="21" spans="1:48" ht="30" customHeight="1">
      <c r="A21" s="186">
        <v>9</v>
      </c>
      <c r="B21" s="73"/>
      <c r="C21" s="74"/>
      <c r="D21" s="74"/>
      <c r="E21" s="75"/>
      <c r="F21" s="73"/>
      <c r="G21" s="74"/>
      <c r="H21" s="76"/>
      <c r="I21" s="77"/>
      <c r="J21" s="74"/>
      <c r="K21" s="76"/>
      <c r="L21" s="76"/>
      <c r="M21" s="78"/>
      <c r="N21" s="76"/>
      <c r="O21" s="76"/>
      <c r="P21" s="74"/>
      <c r="Q21" s="390"/>
      <c r="R21" s="391"/>
      <c r="S21" s="79"/>
      <c r="T21" s="153">
        <f t="shared" si="1"/>
      </c>
      <c r="U21" s="141">
        <f t="shared" si="0"/>
      </c>
      <c r="V21" s="140"/>
      <c r="W21" s="140"/>
      <c r="X21" s="140"/>
      <c r="Y21" s="140"/>
      <c r="Z21" s="143"/>
      <c r="AA21" s="155">
        <f>IF(SUM((IF(V21="X",PRECIOS!$I$21,0)+((IF(W21="X",PRECIOS!$I$22,0)+((IF(X21="X",PRECIOS!$I$23,0)+((IF(Y21="X",PRECIOS!$I$24,0))+((IF(Z21="X",PRECIOS!$I$25,0))))))))))=0,"",(IF(V21="X",PRECIOS!$I$21,0)+((IF(W21="X",PRECIOS!$I$22,0)+((IF(X21="X",PRECIOS!$I$23,0)+((IF(Y21="X",PRECIOS!$I$24,0))+((IF(Z21="X",PRECIOS!$I$25,0))))))))))</f>
      </c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</row>
    <row r="22" spans="1:48" ht="30" customHeight="1">
      <c r="A22" s="186">
        <v>10</v>
      </c>
      <c r="B22" s="73"/>
      <c r="C22" s="74"/>
      <c r="D22" s="74"/>
      <c r="E22" s="75"/>
      <c r="F22" s="73"/>
      <c r="G22" s="74"/>
      <c r="H22" s="76"/>
      <c r="I22" s="77"/>
      <c r="J22" s="74"/>
      <c r="K22" s="76"/>
      <c r="L22" s="76"/>
      <c r="M22" s="78"/>
      <c r="N22" s="76"/>
      <c r="O22" s="76"/>
      <c r="P22" s="74"/>
      <c r="Q22" s="390"/>
      <c r="R22" s="391"/>
      <c r="S22" s="79"/>
      <c r="T22" s="153">
        <f t="shared" si="1"/>
      </c>
      <c r="U22" s="141">
        <f t="shared" si="0"/>
      </c>
      <c r="V22" s="140"/>
      <c r="W22" s="140"/>
      <c r="X22" s="140"/>
      <c r="Y22" s="140"/>
      <c r="Z22" s="143"/>
      <c r="AA22" s="155">
        <f>IF(SUM((IF(V22="X",PRECIOS!$I$21,0)+((IF(W22="X",PRECIOS!$I$22,0)+((IF(X22="X",PRECIOS!$I$23,0)+((IF(Y22="X",PRECIOS!$I$24,0))+((IF(Z22="X",PRECIOS!$I$25,0))))))))))=0,"",(IF(V22="X",PRECIOS!$I$21,0)+((IF(W22="X",PRECIOS!$I$22,0)+((IF(X22="X",PRECIOS!$I$23,0)+((IF(Y22="X",PRECIOS!$I$24,0))+((IF(Z22="X",PRECIOS!$I$25,0))))))))))</f>
      </c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</row>
    <row r="23" spans="1:48" ht="30" customHeight="1">
      <c r="A23" s="186">
        <v>11</v>
      </c>
      <c r="B23" s="73"/>
      <c r="C23" s="74"/>
      <c r="D23" s="74"/>
      <c r="E23" s="75"/>
      <c r="F23" s="73"/>
      <c r="G23" s="74"/>
      <c r="H23" s="76"/>
      <c r="I23" s="77"/>
      <c r="J23" s="74"/>
      <c r="K23" s="76"/>
      <c r="L23" s="76"/>
      <c r="M23" s="78"/>
      <c r="N23" s="76"/>
      <c r="O23" s="76"/>
      <c r="P23" s="74"/>
      <c r="Q23" s="390"/>
      <c r="R23" s="391"/>
      <c r="S23" s="79"/>
      <c r="T23" s="153">
        <f t="shared" si="1"/>
      </c>
      <c r="U23" s="141">
        <f t="shared" si="0"/>
      </c>
      <c r="V23" s="140"/>
      <c r="W23" s="140"/>
      <c r="X23" s="140"/>
      <c r="Y23" s="140"/>
      <c r="Z23" s="143"/>
      <c r="AA23" s="155">
        <f>IF(SUM((IF(V23="X",PRECIOS!$I$21,0)+((IF(W23="X",PRECIOS!$I$22,0)+((IF(X23="X",PRECIOS!$I$23,0)+((IF(Y23="X",PRECIOS!$I$24,0))+((IF(Z23="X",PRECIOS!$I$25,0))))))))))=0,"",(IF(V23="X",PRECIOS!$I$21,0)+((IF(W23="X",PRECIOS!$I$22,0)+((IF(X23="X",PRECIOS!$I$23,0)+((IF(Y23="X",PRECIOS!$I$24,0))+((IF(Z23="X",PRECIOS!$I$25,0))))))))))</f>
      </c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</row>
    <row r="24" spans="1:48" ht="30" customHeight="1">
      <c r="A24" s="186">
        <v>12</v>
      </c>
      <c r="B24" s="73"/>
      <c r="C24" s="74"/>
      <c r="D24" s="74"/>
      <c r="E24" s="75"/>
      <c r="F24" s="73"/>
      <c r="G24" s="74"/>
      <c r="H24" s="76"/>
      <c r="I24" s="77"/>
      <c r="J24" s="74"/>
      <c r="K24" s="76"/>
      <c r="L24" s="76"/>
      <c r="M24" s="78"/>
      <c r="N24" s="76"/>
      <c r="O24" s="76"/>
      <c r="P24" s="74"/>
      <c r="Q24" s="390"/>
      <c r="R24" s="391"/>
      <c r="S24" s="79"/>
      <c r="T24" s="153">
        <f t="shared" si="1"/>
      </c>
      <c r="U24" s="141">
        <f t="shared" si="0"/>
      </c>
      <c r="V24" s="140"/>
      <c r="W24" s="140"/>
      <c r="X24" s="140"/>
      <c r="Y24" s="140"/>
      <c r="Z24" s="143"/>
      <c r="AA24" s="155">
        <f>IF(SUM((IF(V24="X",PRECIOS!$I$21,0)+((IF(W24="X",PRECIOS!$I$22,0)+((IF(X24="X",PRECIOS!$I$23,0)+((IF(Y24="X",PRECIOS!$I$24,0))+((IF(Z24="X",PRECIOS!$I$25,0))))))))))=0,"",(IF(V24="X",PRECIOS!$I$21,0)+((IF(W24="X",PRECIOS!$I$22,0)+((IF(X24="X",PRECIOS!$I$23,0)+((IF(Y24="X",PRECIOS!$I$24,0))+((IF(Z24="X",PRECIOS!$I$25,0))))))))))</f>
      </c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</row>
    <row r="25" spans="1:48" ht="30" customHeight="1">
      <c r="A25" s="186">
        <v>13</v>
      </c>
      <c r="B25" s="73"/>
      <c r="C25" s="74"/>
      <c r="D25" s="74"/>
      <c r="E25" s="75"/>
      <c r="F25" s="73"/>
      <c r="G25" s="74"/>
      <c r="H25" s="76"/>
      <c r="I25" s="77"/>
      <c r="J25" s="74"/>
      <c r="K25" s="76"/>
      <c r="L25" s="76"/>
      <c r="M25" s="78"/>
      <c r="N25" s="76"/>
      <c r="O25" s="76"/>
      <c r="P25" s="74"/>
      <c r="Q25" s="390"/>
      <c r="R25" s="391"/>
      <c r="S25" s="79"/>
      <c r="T25" s="153">
        <f t="shared" si="1"/>
      </c>
      <c r="U25" s="141">
        <f t="shared" si="0"/>
      </c>
      <c r="V25" s="140"/>
      <c r="W25" s="140"/>
      <c r="X25" s="140"/>
      <c r="Y25" s="140"/>
      <c r="Z25" s="143"/>
      <c r="AA25" s="155">
        <f>IF(SUM((IF(V25="X",PRECIOS!$I$21,0)+((IF(W25="X",PRECIOS!$I$22,0)+((IF(X25="X",PRECIOS!$I$23,0)+((IF(Y25="X",PRECIOS!$I$24,0))+((IF(Z25="X",PRECIOS!$I$25,0))))))))))=0,"",(IF(V25="X",PRECIOS!$I$21,0)+((IF(W25="X",PRECIOS!$I$22,0)+((IF(X25="X",PRECIOS!$I$23,0)+((IF(Y25="X",PRECIOS!$I$24,0))+((IF(Z25="X",PRECIOS!$I$25,0))))))))))</f>
      </c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/>
    </row>
    <row r="26" spans="1:48" ht="30" customHeight="1">
      <c r="A26" s="186">
        <v>14</v>
      </c>
      <c r="B26" s="73"/>
      <c r="C26" s="74"/>
      <c r="D26" s="74"/>
      <c r="E26" s="75"/>
      <c r="F26" s="73"/>
      <c r="G26" s="74"/>
      <c r="H26" s="76"/>
      <c r="I26" s="77"/>
      <c r="J26" s="74"/>
      <c r="K26" s="76"/>
      <c r="L26" s="76"/>
      <c r="M26" s="78"/>
      <c r="N26" s="76"/>
      <c r="O26" s="76"/>
      <c r="P26" s="74"/>
      <c r="Q26" s="390"/>
      <c r="R26" s="391"/>
      <c r="S26" s="79"/>
      <c r="T26" s="153">
        <f t="shared" si="1"/>
      </c>
      <c r="U26" s="141">
        <f t="shared" si="0"/>
      </c>
      <c r="V26" s="140"/>
      <c r="W26" s="140"/>
      <c r="X26" s="140"/>
      <c r="Y26" s="140"/>
      <c r="Z26" s="143"/>
      <c r="AA26" s="155">
        <f>IF(SUM((IF(V26="X",PRECIOS!$I$21,0)+((IF(W26="X",PRECIOS!$I$22,0)+((IF(X26="X",PRECIOS!$I$23,0)+((IF(Y26="X",PRECIOS!$I$24,0))+((IF(Z26="X",PRECIOS!$I$25,0))))))))))=0,"",(IF(V26="X",PRECIOS!$I$21,0)+((IF(W26="X",PRECIOS!$I$22,0)+((IF(X26="X",PRECIOS!$I$23,0)+((IF(Y26="X",PRECIOS!$I$24,0))+((IF(Z26="X",PRECIOS!$I$25,0))))))))))</f>
      </c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</row>
    <row r="27" spans="1:48" ht="30" customHeight="1">
      <c r="A27" s="186">
        <v>15</v>
      </c>
      <c r="B27" s="73"/>
      <c r="C27" s="74"/>
      <c r="D27" s="74"/>
      <c r="E27" s="75"/>
      <c r="F27" s="73"/>
      <c r="G27" s="74"/>
      <c r="H27" s="76"/>
      <c r="I27" s="77"/>
      <c r="J27" s="74"/>
      <c r="K27" s="76"/>
      <c r="L27" s="76"/>
      <c r="M27" s="78"/>
      <c r="N27" s="76"/>
      <c r="O27" s="76"/>
      <c r="P27" s="74"/>
      <c r="Q27" s="390"/>
      <c r="R27" s="391"/>
      <c r="S27" s="79"/>
      <c r="T27" s="153">
        <f t="shared" si="1"/>
      </c>
      <c r="U27" s="141">
        <f t="shared" si="0"/>
      </c>
      <c r="V27" s="140"/>
      <c r="W27" s="140"/>
      <c r="X27" s="140"/>
      <c r="Y27" s="140"/>
      <c r="Z27" s="143"/>
      <c r="AA27" s="155">
        <f>IF(SUM((IF(V27="X",PRECIOS!$I$21,0)+((IF(W27="X",PRECIOS!$I$22,0)+((IF(X27="X",PRECIOS!$I$23,0)+((IF(Y27="X",PRECIOS!$I$24,0))+((IF(Z27="X",PRECIOS!$I$25,0))))))))))=0,"",(IF(V27="X",PRECIOS!$I$21,0)+((IF(W27="X",PRECIOS!$I$22,0)+((IF(X27="X",PRECIOS!$I$23,0)+((IF(Y27="X",PRECIOS!$I$24,0))+((IF(Z27="X",PRECIOS!$I$25,0))))))))))</f>
      </c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</row>
    <row r="28" spans="1:20" ht="30.75" customHeight="1" thickBot="1">
      <c r="A28" s="144"/>
      <c r="B28" s="144"/>
      <c r="C28" s="144"/>
      <c r="D28" s="144"/>
      <c r="E28" s="144"/>
      <c r="F28" s="144"/>
      <c r="G28" s="144"/>
      <c r="H28" s="144"/>
      <c r="I28" s="144"/>
      <c r="J28" s="144"/>
      <c r="K28" s="339" t="s">
        <v>39</v>
      </c>
      <c r="L28" s="339"/>
      <c r="M28" s="339"/>
      <c r="N28" s="339"/>
      <c r="O28" s="339"/>
      <c r="P28" s="339"/>
      <c r="Q28" s="339"/>
      <c r="R28" s="339"/>
      <c r="S28" s="340"/>
      <c r="T28" s="154">
        <f>IF((SUM(T13:T27)+SUM(AA13:AA27))=0,"",(SUM(T13:T27)+SUM(AA13:AA27)))</f>
      </c>
    </row>
    <row r="29" ht="28.5" customHeight="1"/>
    <row r="30" ht="18">
      <c r="M30" s="145"/>
    </row>
    <row r="31" ht="27" customHeight="1">
      <c r="U31" s="183" t="s">
        <v>12</v>
      </c>
    </row>
    <row r="32" ht="15.75">
      <c r="U32" s="183" t="s">
        <v>14</v>
      </c>
    </row>
  </sheetData>
  <sheetProtection password="C016" sheet="1"/>
  <mergeCells count="25">
    <mergeCell ref="A1:C1"/>
    <mergeCell ref="C5:D5"/>
    <mergeCell ref="J5:N5"/>
    <mergeCell ref="O5:R5"/>
    <mergeCell ref="T5:AA9"/>
    <mergeCell ref="C7:D7"/>
    <mergeCell ref="C8:D8"/>
    <mergeCell ref="C12:D12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K28:S28"/>
  </mergeCells>
  <printOptions/>
  <pageMargins left="0.35" right="0.75" top="1" bottom="1" header="0.5118055555555555" footer="0"/>
  <pageSetup fitToHeight="1" fitToWidth="1" horizontalDpi="300" verticalDpi="300" orientation="landscape" paperSize="9" scale="42" r:id="rId4"/>
  <headerFooter alignWithMargins="0">
    <oddFooter>&amp;L&amp;F / &amp;A&amp;R&amp;D</oddFooter>
  </headerFooter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AV32"/>
  <sheetViews>
    <sheetView zoomScale="55" zoomScaleNormal="55" zoomScalePageLayoutView="0" workbookViewId="0" topLeftCell="E4">
      <selection activeCell="S26" sqref="S26"/>
    </sheetView>
  </sheetViews>
  <sheetFormatPr defaultColWidth="11.421875" defaultRowHeight="12.75"/>
  <cols>
    <col min="1" max="1" width="5.421875" style="114" customWidth="1"/>
    <col min="2" max="2" width="19.140625" style="115" customWidth="1"/>
    <col min="3" max="3" width="22.140625" style="114" customWidth="1"/>
    <col min="4" max="4" width="24.7109375" style="114" customWidth="1"/>
    <col min="5" max="5" width="21.8515625" style="114" customWidth="1"/>
    <col min="6" max="6" width="17.28125" style="114" customWidth="1"/>
    <col min="7" max="8" width="5.140625" style="115" customWidth="1"/>
    <col min="9" max="9" width="24.00390625" style="116" customWidth="1"/>
    <col min="10" max="10" width="9.57421875" style="115" customWidth="1"/>
    <col min="11" max="11" width="18.7109375" style="114" customWidth="1"/>
    <col min="12" max="12" width="2.8515625" style="114" customWidth="1"/>
    <col min="13" max="14" width="3.00390625" style="114" customWidth="1"/>
    <col min="15" max="15" width="3.00390625" style="117" customWidth="1"/>
    <col min="16" max="17" width="3.00390625" style="114" customWidth="1"/>
    <col min="18" max="18" width="7.140625" style="114" customWidth="1"/>
    <col min="19" max="19" width="21.8515625" style="114" customWidth="1"/>
    <col min="20" max="20" width="17.28125" style="114" customWidth="1"/>
    <col min="21" max="21" width="57.7109375" style="114" bestFit="1" customWidth="1"/>
    <col min="22" max="22" width="3.7109375" style="114" customWidth="1"/>
    <col min="23" max="23" width="3.28125" style="114" customWidth="1"/>
    <col min="24" max="24" width="3.421875" style="114" customWidth="1"/>
    <col min="25" max="26" width="3.00390625" style="114" customWidth="1"/>
    <col min="27" max="27" width="11.7109375" style="114" bestFit="1" customWidth="1"/>
    <col min="28" max="16384" width="11.421875" style="114" customWidth="1"/>
  </cols>
  <sheetData>
    <row r="1" spans="1:48" ht="66.75" customHeight="1">
      <c r="A1" s="351" t="s">
        <v>40</v>
      </c>
      <c r="B1" s="352"/>
      <c r="C1" s="353"/>
      <c r="D1" s="156"/>
      <c r="E1" s="156"/>
      <c r="F1" s="157"/>
      <c r="G1" s="158"/>
      <c r="H1" s="158"/>
      <c r="I1" s="159"/>
      <c r="J1" s="158"/>
      <c r="K1" s="156"/>
      <c r="L1" s="156"/>
      <c r="M1" s="156"/>
      <c r="N1" s="156"/>
      <c r="O1" s="160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</row>
    <row r="2" spans="1:48" ht="15" customHeight="1">
      <c r="A2" s="161" t="s">
        <v>34</v>
      </c>
      <c r="B2" s="162"/>
      <c r="C2" s="163"/>
      <c r="D2" s="156"/>
      <c r="E2" s="156"/>
      <c r="F2" s="164"/>
      <c r="G2" s="158"/>
      <c r="H2" s="158"/>
      <c r="I2" s="159"/>
      <c r="J2" s="158"/>
      <c r="K2" s="156"/>
      <c r="L2" s="156"/>
      <c r="M2" s="156"/>
      <c r="N2" s="156"/>
      <c r="O2" s="160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</row>
    <row r="3" spans="1:48" ht="14.25">
      <c r="A3" s="165" t="s">
        <v>35</v>
      </c>
      <c r="B3" s="166"/>
      <c r="C3" s="122"/>
      <c r="E3" s="114" t="s">
        <v>41</v>
      </c>
      <c r="F3" s="120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</row>
    <row r="4" spans="1:48" s="125" customFormat="1" ht="15" thickBot="1">
      <c r="A4" s="165" t="s">
        <v>36</v>
      </c>
      <c r="B4" s="195"/>
      <c r="C4" s="196"/>
      <c r="E4" s="114" t="s">
        <v>13</v>
      </c>
      <c r="F4" s="120"/>
      <c r="G4" s="126"/>
      <c r="H4" s="126"/>
      <c r="I4" s="191"/>
      <c r="J4" s="126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68"/>
      <c r="AS4" s="168"/>
      <c r="AT4" s="168"/>
      <c r="AU4" s="168"/>
      <c r="AV4" s="168"/>
    </row>
    <row r="5" spans="1:48" s="136" customFormat="1" ht="21.75" customHeight="1" thickBot="1">
      <c r="A5" s="197" t="s">
        <v>15</v>
      </c>
      <c r="B5" s="198"/>
      <c r="C5" s="354"/>
      <c r="D5" s="354"/>
      <c r="E5" s="214"/>
      <c r="F5" s="172" t="s">
        <v>42</v>
      </c>
      <c r="G5" s="215"/>
      <c r="H5" s="215"/>
      <c r="I5" s="214"/>
      <c r="J5" s="355" t="s">
        <v>16</v>
      </c>
      <c r="K5" s="356"/>
      <c r="L5" s="356"/>
      <c r="M5" s="356"/>
      <c r="N5" s="357"/>
      <c r="O5" s="358" t="s">
        <v>18</v>
      </c>
      <c r="P5" s="359"/>
      <c r="Q5" s="359"/>
      <c r="R5" s="360"/>
      <c r="S5" s="131"/>
      <c r="T5" s="381" t="s">
        <v>50</v>
      </c>
      <c r="U5" s="382"/>
      <c r="V5" s="382"/>
      <c r="W5" s="382"/>
      <c r="X5" s="382"/>
      <c r="Y5" s="382"/>
      <c r="Z5" s="382"/>
      <c r="AA5" s="383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179"/>
      <c r="AQ5" s="179"/>
      <c r="AR5" s="179"/>
      <c r="AS5" s="179"/>
      <c r="AT5" s="179"/>
      <c r="AU5" s="179"/>
      <c r="AV5" s="179"/>
    </row>
    <row r="6" spans="1:48" ht="15.75" customHeight="1" thickBot="1">
      <c r="A6" s="169" t="s">
        <v>37</v>
      </c>
      <c r="B6" s="170"/>
      <c r="C6" s="45"/>
      <c r="D6" s="127"/>
      <c r="E6" s="208"/>
      <c r="F6" s="177" t="s">
        <v>46</v>
      </c>
      <c r="G6" s="121"/>
      <c r="H6" s="121"/>
      <c r="I6" s="213"/>
      <c r="J6" s="121"/>
      <c r="K6" s="208"/>
      <c r="L6" s="208"/>
      <c r="M6" s="208"/>
      <c r="N6" s="208"/>
      <c r="O6" s="136"/>
      <c r="P6" s="208"/>
      <c r="Q6" s="208"/>
      <c r="R6" s="208"/>
      <c r="S6" s="208"/>
      <c r="T6" s="384"/>
      <c r="U6" s="385"/>
      <c r="V6" s="385"/>
      <c r="W6" s="385"/>
      <c r="X6" s="385"/>
      <c r="Y6" s="385"/>
      <c r="Z6" s="385"/>
      <c r="AA6" s="38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</row>
    <row r="7" spans="1:48" ht="13.5" customHeight="1" thickBot="1">
      <c r="A7" s="169" t="s">
        <v>45</v>
      </c>
      <c r="B7" s="170"/>
      <c r="C7" s="370"/>
      <c r="D7" s="370"/>
      <c r="E7" s="208"/>
      <c r="F7" s="210"/>
      <c r="G7" s="121"/>
      <c r="H7" s="121"/>
      <c r="I7" s="211"/>
      <c r="J7" s="121"/>
      <c r="K7" s="212"/>
      <c r="L7" s="208"/>
      <c r="M7" s="208"/>
      <c r="N7" s="208"/>
      <c r="O7" s="136"/>
      <c r="P7" s="208"/>
      <c r="Q7" s="136"/>
      <c r="R7" s="208"/>
      <c r="S7" s="208"/>
      <c r="T7" s="384"/>
      <c r="U7" s="385"/>
      <c r="V7" s="385"/>
      <c r="W7" s="385"/>
      <c r="X7" s="385"/>
      <c r="Y7" s="385"/>
      <c r="Z7" s="385"/>
      <c r="AA7" s="38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</row>
    <row r="8" spans="1:48" ht="13.5" customHeight="1" thickBot="1">
      <c r="A8" s="169" t="s">
        <v>43</v>
      </c>
      <c r="B8" s="170"/>
      <c r="C8" s="371"/>
      <c r="D8" s="371"/>
      <c r="E8" s="206" t="s">
        <v>17</v>
      </c>
      <c r="F8" s="18"/>
      <c r="G8" s="121"/>
      <c r="H8" s="121"/>
      <c r="I8" s="213"/>
      <c r="J8" s="121"/>
      <c r="K8" s="208"/>
      <c r="L8" s="212"/>
      <c r="M8" s="208"/>
      <c r="N8" s="208"/>
      <c r="O8" s="136"/>
      <c r="P8" s="208"/>
      <c r="Q8" s="137"/>
      <c r="R8" s="208"/>
      <c r="S8" s="208"/>
      <c r="T8" s="384"/>
      <c r="U8" s="385"/>
      <c r="V8" s="385"/>
      <c r="W8" s="385"/>
      <c r="X8" s="385"/>
      <c r="Y8" s="385"/>
      <c r="Z8" s="385"/>
      <c r="AA8" s="38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</row>
    <row r="9" spans="1:48" ht="15" thickBot="1">
      <c r="A9" s="169" t="s">
        <v>19</v>
      </c>
      <c r="B9" s="170"/>
      <c r="C9" s="46"/>
      <c r="D9" s="127"/>
      <c r="E9" s="208"/>
      <c r="F9" s="208"/>
      <c r="G9" s="121"/>
      <c r="H9" s="121"/>
      <c r="I9" s="213"/>
      <c r="J9" s="121"/>
      <c r="K9" s="208"/>
      <c r="L9" s="208"/>
      <c r="M9" s="208"/>
      <c r="N9" s="208"/>
      <c r="O9" s="136"/>
      <c r="P9" s="208"/>
      <c r="Q9" s="208"/>
      <c r="R9" s="208"/>
      <c r="S9" s="208"/>
      <c r="T9" s="387"/>
      <c r="U9" s="388"/>
      <c r="V9" s="388"/>
      <c r="W9" s="388"/>
      <c r="X9" s="388"/>
      <c r="Y9" s="388"/>
      <c r="Z9" s="388"/>
      <c r="AA9" s="389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</row>
    <row r="10" spans="1:48" ht="15" thickBot="1">
      <c r="A10" s="175" t="s">
        <v>44</v>
      </c>
      <c r="B10" s="176"/>
      <c r="C10" s="47"/>
      <c r="D10" s="132"/>
      <c r="E10" s="180" t="s">
        <v>20</v>
      </c>
      <c r="F10" s="19"/>
      <c r="K10" s="135" t="s">
        <v>47</v>
      </c>
      <c r="L10" s="135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</row>
    <row r="11" spans="1:48" ht="15.75">
      <c r="A11" s="183" t="s">
        <v>30</v>
      </c>
      <c r="B11" s="184"/>
      <c r="C11" s="47"/>
      <c r="D11" s="132"/>
      <c r="V11" s="139" t="s">
        <v>21</v>
      </c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</row>
    <row r="12" spans="1:48" s="139" customFormat="1" ht="57" customHeight="1">
      <c r="A12" s="146"/>
      <c r="B12" s="147" t="s">
        <v>22</v>
      </c>
      <c r="C12" s="341" t="s">
        <v>23</v>
      </c>
      <c r="D12" s="341"/>
      <c r="E12" s="147" t="s">
        <v>24</v>
      </c>
      <c r="F12" s="148" t="s">
        <v>48</v>
      </c>
      <c r="G12" s="147" t="s">
        <v>25</v>
      </c>
      <c r="H12" s="147" t="s">
        <v>26</v>
      </c>
      <c r="I12" s="149" t="s">
        <v>27</v>
      </c>
      <c r="J12" s="147" t="s">
        <v>28</v>
      </c>
      <c r="K12" s="147" t="s">
        <v>43</v>
      </c>
      <c r="L12" s="147" t="s">
        <v>7</v>
      </c>
      <c r="M12" s="147" t="s">
        <v>3</v>
      </c>
      <c r="N12" s="147" t="s">
        <v>4</v>
      </c>
      <c r="O12" s="147" t="s">
        <v>5</v>
      </c>
      <c r="P12" s="147" t="s">
        <v>6</v>
      </c>
      <c r="Q12" s="342" t="s">
        <v>49</v>
      </c>
      <c r="R12" s="344"/>
      <c r="S12" s="150" t="s">
        <v>38</v>
      </c>
      <c r="T12" s="151" t="s">
        <v>29</v>
      </c>
      <c r="U12" s="151" t="s">
        <v>30</v>
      </c>
      <c r="V12" s="151">
        <v>1</v>
      </c>
      <c r="W12" s="151">
        <v>2</v>
      </c>
      <c r="X12" s="151">
        <v>3</v>
      </c>
      <c r="Y12" s="151">
        <v>4</v>
      </c>
      <c r="Z12" s="151">
        <v>5</v>
      </c>
      <c r="AA12" s="152" t="s">
        <v>29</v>
      </c>
      <c r="AB12" s="185"/>
      <c r="AC12" s="185"/>
      <c r="AD12" s="185"/>
      <c r="AE12" s="187" t="s">
        <v>0</v>
      </c>
      <c r="AF12" s="187" t="s">
        <v>0</v>
      </c>
      <c r="AG12" s="187" t="s">
        <v>0</v>
      </c>
      <c r="AH12" s="187" t="s">
        <v>0</v>
      </c>
      <c r="AI12" s="187" t="s">
        <v>0</v>
      </c>
      <c r="AJ12" s="187"/>
      <c r="AK12" s="187" t="s">
        <v>1</v>
      </c>
      <c r="AL12" s="187" t="s">
        <v>1</v>
      </c>
      <c r="AM12" s="187" t="s">
        <v>1</v>
      </c>
      <c r="AN12" s="187" t="s">
        <v>1</v>
      </c>
      <c r="AO12" s="187" t="s">
        <v>1</v>
      </c>
      <c r="AP12" s="187" t="s">
        <v>2</v>
      </c>
      <c r="AQ12" s="187" t="s">
        <v>2</v>
      </c>
      <c r="AR12" s="187" t="s">
        <v>2</v>
      </c>
      <c r="AS12" s="187" t="s">
        <v>2</v>
      </c>
      <c r="AT12" s="190"/>
      <c r="AU12" s="185"/>
      <c r="AV12" s="185"/>
    </row>
    <row r="13" spans="1:48" ht="30" customHeight="1">
      <c r="A13" s="186">
        <v>1</v>
      </c>
      <c r="B13" s="73"/>
      <c r="C13" s="74"/>
      <c r="D13" s="74"/>
      <c r="E13" s="75"/>
      <c r="F13" s="73"/>
      <c r="G13" s="74"/>
      <c r="H13" s="76"/>
      <c r="I13" s="77"/>
      <c r="J13" s="74"/>
      <c r="K13" s="76"/>
      <c r="L13" s="76"/>
      <c r="M13" s="78"/>
      <c r="N13" s="76"/>
      <c r="O13" s="76"/>
      <c r="P13" s="74"/>
      <c r="Q13" s="392" t="s">
        <v>31</v>
      </c>
      <c r="R13" s="393"/>
      <c r="S13" s="79"/>
      <c r="T13" s="153">
        <f>IF(S13="X",IF(L13="X",($AE$14-2),IF(M13="X",($AF$14-2),IF(N13="X",($AG$14-2),IF(O13="X",($AH$14-2),IF(P13="X",($AI$14-2)))))),IF(S13="",IF(L13="X",$AE$14,IF(M13="X",$AF$14,IF(N13="X",$AG$14,IF(O13="X",$AH$14,IF(P13="X",$AI$14,"")))))))</f>
      </c>
      <c r="U13" s="217">
        <f>IF(S13="X","HAY QUE AÑADIR UN EMAIL","")</f>
      </c>
      <c r="V13" s="140"/>
      <c r="W13" s="140"/>
      <c r="X13" s="140"/>
      <c r="Y13" s="142"/>
      <c r="Z13" s="143"/>
      <c r="AA13" s="155">
        <f>IF(SUM((IF(V13="X",PRECIOS!$I$21,0)+((IF(W13="X",PRECIOS!$I$22,0)+((IF(X13="X",PRECIOS!$I$23,0)+((IF(Y13="X",PRECIOS!$I$24,0))+((IF(Z13="X",PRECIOS!$I$25,0))))))))))=0,"",(IF(V13="X",PRECIOS!$I$21,0)+((IF(W13="X",PRECIOS!$I$22,0)+((IF(X13="X",PRECIOS!$I$23,0)+((IF(Y13="X",PRECIOS!$I$24,0))+((IF(Z13="X",PRECIOS!$I$25,0))))))))))</f>
      </c>
      <c r="AB13" s="156"/>
      <c r="AC13" s="156"/>
      <c r="AD13" s="156"/>
      <c r="AE13" s="187" t="s">
        <v>7</v>
      </c>
      <c r="AF13" s="187" t="s">
        <v>3</v>
      </c>
      <c r="AG13" s="187" t="s">
        <v>4</v>
      </c>
      <c r="AH13" s="187" t="s">
        <v>5</v>
      </c>
      <c r="AI13" s="187" t="s">
        <v>6</v>
      </c>
      <c r="AJ13" s="187"/>
      <c r="AK13" s="187" t="s">
        <v>7</v>
      </c>
      <c r="AL13" s="187" t="s">
        <v>3</v>
      </c>
      <c r="AM13" s="187" t="s">
        <v>4</v>
      </c>
      <c r="AN13" s="187" t="s">
        <v>5</v>
      </c>
      <c r="AO13" s="187" t="s">
        <v>6</v>
      </c>
      <c r="AP13" s="187" t="s">
        <v>7</v>
      </c>
      <c r="AQ13" s="187" t="s">
        <v>3</v>
      </c>
      <c r="AR13" s="187" t="s">
        <v>4</v>
      </c>
      <c r="AS13" s="187" t="s">
        <v>5</v>
      </c>
      <c r="AT13" s="189"/>
      <c r="AU13" s="156"/>
      <c r="AV13" s="156"/>
    </row>
    <row r="14" spans="1:48" ht="30" customHeight="1">
      <c r="A14" s="186">
        <v>2</v>
      </c>
      <c r="B14" s="80"/>
      <c r="C14" s="81"/>
      <c r="D14" s="81"/>
      <c r="E14" s="82"/>
      <c r="F14" s="80"/>
      <c r="G14" s="81"/>
      <c r="H14" s="83"/>
      <c r="I14" s="84"/>
      <c r="J14" s="81"/>
      <c r="K14" s="83"/>
      <c r="L14" s="83"/>
      <c r="M14" s="85"/>
      <c r="N14" s="83"/>
      <c r="O14" s="83"/>
      <c r="P14" s="81"/>
      <c r="Q14" s="394"/>
      <c r="R14" s="395"/>
      <c r="S14" s="86"/>
      <c r="T14" s="153">
        <f>IF(S14="X",IF(L14="X",($AE$14-2),IF(M14="X",($AF$14-2),IF(N14="X",($AG$14-2),IF(O14="X",($AH$14-2),IF(P14="X",($AI$14-2)))))),IF(S14="",IF(L14="X",$AE$14,IF(M14="X",$AF$14,IF(N14="X",$AG$14,IF(O14="X",$AH$14,IF(P14="X",$AI$14,"")))))))</f>
      </c>
      <c r="U14" s="217">
        <f aca="true" t="shared" si="0" ref="U14:U27">IF(S14="X","HAY QUE AÑADIR UN EMAIL","")</f>
      </c>
      <c r="V14" s="142"/>
      <c r="W14" s="142"/>
      <c r="X14" s="142"/>
      <c r="Y14" s="142"/>
      <c r="Z14" s="143"/>
      <c r="AA14" s="155">
        <f>IF(SUM((IF(V14="X",PRECIOS!$I$21,0)+((IF(W14="X",PRECIOS!$I$22,0)+((IF(X14="X",PRECIOS!$I$23,0)+((IF(Y14="X",PRECIOS!$I$24,0))+((IF(Z14="X",PRECIOS!$I$25,0))))))))))=0,"",(IF(V14="X",PRECIOS!$I$21,0)+((IF(W14="X",PRECIOS!$I$22,0)+((IF(X14="X",PRECIOS!$I$23,0)+((IF(Y14="X",PRECIOS!$I$24,0))+((IF(Z14="X",PRECIOS!$I$25,0))))))))))</f>
      </c>
      <c r="AB14" s="156"/>
      <c r="AC14" s="156"/>
      <c r="AD14" s="156"/>
      <c r="AE14" s="192">
        <v>67</v>
      </c>
      <c r="AF14" s="192">
        <v>75</v>
      </c>
      <c r="AG14" s="89">
        <v>115</v>
      </c>
      <c r="AH14" s="89">
        <v>165</v>
      </c>
      <c r="AI14" s="89">
        <v>790</v>
      </c>
      <c r="AJ14" s="89"/>
      <c r="AK14" s="89">
        <v>41</v>
      </c>
      <c r="AL14" s="89">
        <v>45</v>
      </c>
      <c r="AM14" s="89">
        <v>66</v>
      </c>
      <c r="AN14" s="89">
        <v>93</v>
      </c>
      <c r="AO14" s="89">
        <v>790</v>
      </c>
      <c r="AP14" s="89">
        <v>19</v>
      </c>
      <c r="AQ14" s="89">
        <v>20</v>
      </c>
      <c r="AR14" s="89">
        <v>28</v>
      </c>
      <c r="AS14" s="89">
        <v>45</v>
      </c>
      <c r="AT14" s="189"/>
      <c r="AU14" s="156"/>
      <c r="AV14" s="156"/>
    </row>
    <row r="15" spans="1:48" ht="30" customHeight="1">
      <c r="A15" s="186">
        <v>3</v>
      </c>
      <c r="B15" s="73"/>
      <c r="C15" s="74"/>
      <c r="D15" s="74"/>
      <c r="E15" s="75"/>
      <c r="F15" s="73"/>
      <c r="G15" s="74"/>
      <c r="H15" s="76"/>
      <c r="I15" s="77"/>
      <c r="J15" s="74"/>
      <c r="K15" s="76"/>
      <c r="L15" s="76"/>
      <c r="M15" s="78"/>
      <c r="N15" s="76"/>
      <c r="O15" s="76"/>
      <c r="P15" s="74"/>
      <c r="Q15" s="390"/>
      <c r="R15" s="391"/>
      <c r="S15" s="79"/>
      <c r="T15" s="153">
        <f>IF(S15="X",IF(L15="X",($AE$14-2),IF(M15="X",($AF$14-2),IF(N15="X",($AG$14-2),IF(O15="X",($AH$14-2),IF(P15="X",($AI$14-2)))))),IF(S15="",IF(L15="X",$AE$14,IF(M15="X",$AF$14,IF(N15="X",$AG$14,IF(O15="X",$AH$14,IF(P15="X",$AI$14,"")))))))</f>
      </c>
      <c r="U15" s="217">
        <f t="shared" si="0"/>
      </c>
      <c r="V15" s="142"/>
      <c r="W15" s="142"/>
      <c r="X15" s="142"/>
      <c r="Y15" s="142"/>
      <c r="Z15" s="143"/>
      <c r="AA15" s="155">
        <f>IF(SUM((IF(V15="X",PRECIOS!$I$21,0)+((IF(W15="X",PRECIOS!$I$22,0)+((IF(X15="X",PRECIOS!$I$23,0)+((IF(Y15="X",PRECIOS!$I$24,0))+((IF(Z15="X",PRECIOS!$I$25,0))))))))))=0,"",(IF(V15="X",PRECIOS!$I$21,0)+((IF(W15="X",PRECIOS!$I$22,0)+((IF(X15="X",PRECIOS!$I$23,0)+((IF(Y15="X",PRECIOS!$I$24,0))+((IF(Z15="X",PRECIOS!$I$25,0))))))))))</f>
      </c>
      <c r="AB15" s="156"/>
      <c r="AC15" s="156"/>
      <c r="AD15" s="156"/>
      <c r="AE15" s="189"/>
      <c r="AF15" s="189"/>
      <c r="AG15" s="189"/>
      <c r="AH15" s="189"/>
      <c r="AI15" s="189"/>
      <c r="AJ15" s="189"/>
      <c r="AK15" s="89">
        <v>22</v>
      </c>
      <c r="AL15" s="89">
        <v>25</v>
      </c>
      <c r="AM15" s="89">
        <v>33</v>
      </c>
      <c r="AN15" s="89">
        <v>50</v>
      </c>
      <c r="AO15" s="189"/>
      <c r="AP15" s="89">
        <v>11</v>
      </c>
      <c r="AQ15" s="89">
        <v>12</v>
      </c>
      <c r="AR15" s="89">
        <v>15</v>
      </c>
      <c r="AS15" s="189"/>
      <c r="AT15" s="189"/>
      <c r="AU15" s="156"/>
      <c r="AV15" s="156"/>
    </row>
    <row r="16" spans="1:48" ht="30" customHeight="1">
      <c r="A16" s="186">
        <v>4</v>
      </c>
      <c r="B16" s="80"/>
      <c r="C16" s="81"/>
      <c r="D16" s="81"/>
      <c r="E16" s="82"/>
      <c r="F16" s="80"/>
      <c r="G16" s="87"/>
      <c r="H16" s="83"/>
      <c r="I16" s="84"/>
      <c r="J16" s="81"/>
      <c r="K16" s="83"/>
      <c r="L16" s="83"/>
      <c r="M16" s="85"/>
      <c r="N16" s="83"/>
      <c r="O16" s="83"/>
      <c r="P16" s="81"/>
      <c r="Q16" s="394"/>
      <c r="R16" s="395"/>
      <c r="S16" s="86"/>
      <c r="T16" s="153">
        <f aca="true" t="shared" si="1" ref="T16:T27">IF(S16="X",IF(L16="X",($AE$14-2),IF(M16="X",($AF$14-2),IF(N16="X",($AG$14-2),IF(O16="X",($AH$14-2),IF(P16="X",($AI$14-2)))))),IF(S16="",IF(L16="X",$AE$14,IF(M16="X",$AF$14,IF(N16="X",$AG$14,IF(O16="X",$AH$14,IF(P16="X",$AI$14,"")))))))</f>
      </c>
      <c r="U16" s="217">
        <f t="shared" si="0"/>
      </c>
      <c r="V16" s="142"/>
      <c r="W16" s="142"/>
      <c r="X16" s="142"/>
      <c r="Y16" s="142"/>
      <c r="Z16" s="143"/>
      <c r="AA16" s="155">
        <f>IF(SUM((IF(V16="X",PRECIOS!$I$21,0)+((IF(W16="X",PRECIOS!$I$22,0)+((IF(X16="X",PRECIOS!$I$23,0)+((IF(Y16="X",PRECIOS!$I$24,0))+((IF(Z16="X",PRECIOS!$I$25,0))))))))))=0,"",(IF(V16="X",PRECIOS!$I$21,0)+((IF(W16="X",PRECIOS!$I$22,0)+((IF(X16="X",PRECIOS!$I$23,0)+((IF(Y16="X",PRECIOS!$I$24,0))+((IF(Z16="X",PRECIOS!$I$25,0))))))))))</f>
      </c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</row>
    <row r="17" spans="1:48" ht="30" customHeight="1">
      <c r="A17" s="186">
        <v>5</v>
      </c>
      <c r="B17" s="73"/>
      <c r="C17" s="74"/>
      <c r="D17" s="74"/>
      <c r="E17" s="75"/>
      <c r="F17" s="73"/>
      <c r="G17" s="74"/>
      <c r="H17" s="76"/>
      <c r="I17" s="77"/>
      <c r="J17" s="74"/>
      <c r="K17" s="76"/>
      <c r="L17" s="76"/>
      <c r="M17" s="78"/>
      <c r="N17" s="76"/>
      <c r="O17" s="76"/>
      <c r="P17" s="74"/>
      <c r="Q17" s="390"/>
      <c r="R17" s="391"/>
      <c r="S17" s="79"/>
      <c r="T17" s="153">
        <f t="shared" si="1"/>
      </c>
      <c r="U17" s="217">
        <f t="shared" si="0"/>
      </c>
      <c r="V17" s="140"/>
      <c r="W17" s="140"/>
      <c r="X17" s="140"/>
      <c r="Y17" s="140"/>
      <c r="Z17" s="143"/>
      <c r="AA17" s="155">
        <f>IF(SUM((IF(V17="X",PRECIOS!$I$21,0)+((IF(W17="X",PRECIOS!$I$22,0)+((IF(X17="X",PRECIOS!$I$23,0)+((IF(Y17="X",PRECIOS!$I$24,0))+((IF(Z17="X",PRECIOS!$I$25,0))))))))))=0,"",(IF(V17="X",PRECIOS!$I$21,0)+((IF(W17="X",PRECIOS!$I$22,0)+((IF(X17="X",PRECIOS!$I$23,0)+((IF(Y17="X",PRECIOS!$I$24,0))+((IF(Z17="X",PRECIOS!$I$25,0))))))))))</f>
      </c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</row>
    <row r="18" spans="1:48" ht="30" customHeight="1">
      <c r="A18" s="186">
        <v>6</v>
      </c>
      <c r="B18" s="73"/>
      <c r="C18" s="74"/>
      <c r="D18" s="74"/>
      <c r="E18" s="75"/>
      <c r="F18" s="73"/>
      <c r="G18" s="74"/>
      <c r="H18" s="76"/>
      <c r="I18" s="77"/>
      <c r="J18" s="74"/>
      <c r="K18" s="76"/>
      <c r="L18" s="76"/>
      <c r="M18" s="78"/>
      <c r="N18" s="76"/>
      <c r="O18" s="76"/>
      <c r="P18" s="74"/>
      <c r="Q18" s="390"/>
      <c r="R18" s="391"/>
      <c r="S18" s="79"/>
      <c r="T18" s="153">
        <f t="shared" si="1"/>
      </c>
      <c r="U18" s="217">
        <f t="shared" si="0"/>
      </c>
      <c r="V18" s="140"/>
      <c r="W18" s="140"/>
      <c r="X18" s="140"/>
      <c r="Y18" s="140"/>
      <c r="Z18" s="143"/>
      <c r="AA18" s="155">
        <f>IF(SUM((IF(V18="X",PRECIOS!$I$21,0)+((IF(W18="X",PRECIOS!$I$22,0)+((IF(X18="X",PRECIOS!$I$23,0)+((IF(Y18="X",PRECIOS!$I$24,0))+((IF(Z18="X",PRECIOS!$I$25,0))))))))))=0,"",(IF(V18="X",PRECIOS!$I$21,0)+((IF(W18="X",PRECIOS!$I$22,0)+((IF(X18="X",PRECIOS!$I$23,0)+((IF(Y18="X",PRECIOS!$I$24,0))+((IF(Z18="X",PRECIOS!$I$25,0))))))))))</f>
      </c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</row>
    <row r="19" spans="1:48" ht="30" customHeight="1">
      <c r="A19" s="186">
        <v>7</v>
      </c>
      <c r="B19" s="73"/>
      <c r="C19" s="74"/>
      <c r="D19" s="74"/>
      <c r="E19" s="75"/>
      <c r="F19" s="73"/>
      <c r="G19" s="74"/>
      <c r="H19" s="76"/>
      <c r="I19" s="77"/>
      <c r="J19" s="74"/>
      <c r="K19" s="76"/>
      <c r="L19" s="76"/>
      <c r="M19" s="78"/>
      <c r="N19" s="76"/>
      <c r="O19" s="76"/>
      <c r="P19" s="74"/>
      <c r="Q19" s="390"/>
      <c r="R19" s="391"/>
      <c r="S19" s="79"/>
      <c r="T19" s="153">
        <f t="shared" si="1"/>
      </c>
      <c r="U19" s="217">
        <f t="shared" si="0"/>
      </c>
      <c r="V19" s="140"/>
      <c r="W19" s="140"/>
      <c r="X19" s="140"/>
      <c r="Y19" s="140"/>
      <c r="Z19" s="143"/>
      <c r="AA19" s="155">
        <f>IF(SUM((IF(V19="X",PRECIOS!$I$21,0)+((IF(W19="X",PRECIOS!$I$22,0)+((IF(X19="X",PRECIOS!$I$23,0)+((IF(Y19="X",PRECIOS!$I$24,0))+((IF(Z19="X",PRECIOS!$I$25,0))))))))))=0,"",(IF(V19="X",PRECIOS!$I$21,0)+((IF(W19="X",PRECIOS!$I$22,0)+((IF(X19="X",PRECIOS!$I$23,0)+((IF(Y19="X",PRECIOS!$I$24,0))+((IF(Z19="X",PRECIOS!$I$25,0))))))))))</f>
      </c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</row>
    <row r="20" spans="1:48" ht="30" customHeight="1">
      <c r="A20" s="186">
        <v>8</v>
      </c>
      <c r="B20" s="73"/>
      <c r="C20" s="74"/>
      <c r="D20" s="74"/>
      <c r="E20" s="75"/>
      <c r="F20" s="73"/>
      <c r="G20" s="74"/>
      <c r="H20" s="76"/>
      <c r="I20" s="77"/>
      <c r="J20" s="74"/>
      <c r="K20" s="76"/>
      <c r="L20" s="76"/>
      <c r="M20" s="78"/>
      <c r="N20" s="76"/>
      <c r="O20" s="76"/>
      <c r="P20" s="74"/>
      <c r="Q20" s="390"/>
      <c r="R20" s="391"/>
      <c r="S20" s="79"/>
      <c r="T20" s="153">
        <f t="shared" si="1"/>
      </c>
      <c r="U20" s="217">
        <f t="shared" si="0"/>
      </c>
      <c r="V20" s="140"/>
      <c r="W20" s="140"/>
      <c r="X20" s="140"/>
      <c r="Y20" s="140"/>
      <c r="Z20" s="143"/>
      <c r="AA20" s="155">
        <f>IF(SUM((IF(V20="X",PRECIOS!$I$21,0)+((IF(W20="X",PRECIOS!$I$22,0)+((IF(X20="X",PRECIOS!$I$23,0)+((IF(Y20="X",PRECIOS!$I$24,0))+((IF(Z20="X",PRECIOS!$I$25,0))))))))))=0,"",(IF(V20="X",PRECIOS!$I$21,0)+((IF(W20="X",PRECIOS!$I$22,0)+((IF(X20="X",PRECIOS!$I$23,0)+((IF(Y20="X",PRECIOS!$I$24,0))+((IF(Z20="X",PRECIOS!$I$25,0))))))))))</f>
      </c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</row>
    <row r="21" spans="1:48" ht="30" customHeight="1">
      <c r="A21" s="186">
        <v>9</v>
      </c>
      <c r="B21" s="73"/>
      <c r="C21" s="74"/>
      <c r="D21" s="74"/>
      <c r="E21" s="75"/>
      <c r="F21" s="73"/>
      <c r="G21" s="74"/>
      <c r="H21" s="76"/>
      <c r="I21" s="77"/>
      <c r="J21" s="74"/>
      <c r="K21" s="76"/>
      <c r="L21" s="76"/>
      <c r="M21" s="78"/>
      <c r="N21" s="76"/>
      <c r="O21" s="76"/>
      <c r="P21" s="74"/>
      <c r="Q21" s="390"/>
      <c r="R21" s="391"/>
      <c r="S21" s="79"/>
      <c r="T21" s="153">
        <f t="shared" si="1"/>
      </c>
      <c r="U21" s="217">
        <f t="shared" si="0"/>
      </c>
      <c r="V21" s="140"/>
      <c r="W21" s="140"/>
      <c r="X21" s="140"/>
      <c r="Y21" s="140"/>
      <c r="Z21" s="143"/>
      <c r="AA21" s="155">
        <f>IF(SUM((IF(V21="X",PRECIOS!$I$21,0)+((IF(W21="X",PRECIOS!$I$22,0)+((IF(X21="X",PRECIOS!$I$23,0)+((IF(Y21="X",PRECIOS!$I$24,0))+((IF(Z21="X",PRECIOS!$I$25,0))))))))))=0,"",(IF(V21="X",PRECIOS!$I$21,0)+((IF(W21="X",PRECIOS!$I$22,0)+((IF(X21="X",PRECIOS!$I$23,0)+((IF(Y21="X",PRECIOS!$I$24,0))+((IF(Z21="X",PRECIOS!$I$25,0))))))))))</f>
      </c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</row>
    <row r="22" spans="1:48" ht="30" customHeight="1">
      <c r="A22" s="186">
        <v>10</v>
      </c>
      <c r="B22" s="73"/>
      <c r="C22" s="74"/>
      <c r="D22" s="74"/>
      <c r="E22" s="75"/>
      <c r="F22" s="73"/>
      <c r="G22" s="74"/>
      <c r="H22" s="76"/>
      <c r="I22" s="77"/>
      <c r="J22" s="74"/>
      <c r="K22" s="76"/>
      <c r="L22" s="76"/>
      <c r="M22" s="78"/>
      <c r="N22" s="76"/>
      <c r="O22" s="76"/>
      <c r="P22" s="74"/>
      <c r="Q22" s="390"/>
      <c r="R22" s="391"/>
      <c r="S22" s="79"/>
      <c r="T22" s="153">
        <f t="shared" si="1"/>
      </c>
      <c r="U22" s="217">
        <f t="shared" si="0"/>
      </c>
      <c r="V22" s="140"/>
      <c r="W22" s="140"/>
      <c r="X22" s="140"/>
      <c r="Y22" s="140"/>
      <c r="Z22" s="143"/>
      <c r="AA22" s="155">
        <f>IF(SUM((IF(V22="X",PRECIOS!$I$21,0)+((IF(W22="X",PRECIOS!$I$22,0)+((IF(X22="X",PRECIOS!$I$23,0)+((IF(Y22="X",PRECIOS!$I$24,0))+((IF(Z22="X",PRECIOS!$I$25,0))))))))))=0,"",(IF(V22="X",PRECIOS!$I$21,0)+((IF(W22="X",PRECIOS!$I$22,0)+((IF(X22="X",PRECIOS!$I$23,0)+((IF(Y22="X",PRECIOS!$I$24,0))+((IF(Z22="X",PRECIOS!$I$25,0))))))))))</f>
      </c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</row>
    <row r="23" spans="1:48" ht="30" customHeight="1">
      <c r="A23" s="186">
        <v>11</v>
      </c>
      <c r="B23" s="73"/>
      <c r="C23" s="74"/>
      <c r="D23" s="74"/>
      <c r="E23" s="75"/>
      <c r="F23" s="73"/>
      <c r="G23" s="74"/>
      <c r="H23" s="76"/>
      <c r="I23" s="77"/>
      <c r="J23" s="74"/>
      <c r="K23" s="76"/>
      <c r="L23" s="76"/>
      <c r="M23" s="78"/>
      <c r="N23" s="76"/>
      <c r="O23" s="76"/>
      <c r="P23" s="74"/>
      <c r="Q23" s="390"/>
      <c r="R23" s="391"/>
      <c r="S23" s="79"/>
      <c r="T23" s="153">
        <f t="shared" si="1"/>
      </c>
      <c r="U23" s="217">
        <f t="shared" si="0"/>
      </c>
      <c r="V23" s="140"/>
      <c r="W23" s="140"/>
      <c r="X23" s="140"/>
      <c r="Y23" s="140"/>
      <c r="Z23" s="143"/>
      <c r="AA23" s="155">
        <f>IF(SUM((IF(V23="X",PRECIOS!$I$21,0)+((IF(W23="X",PRECIOS!$I$22,0)+((IF(X23="X",PRECIOS!$I$23,0)+((IF(Y23="X",PRECIOS!$I$24,0))+((IF(Z23="X",PRECIOS!$I$25,0))))))))))=0,"",(IF(V23="X",PRECIOS!$I$21,0)+((IF(W23="X",PRECIOS!$I$22,0)+((IF(X23="X",PRECIOS!$I$23,0)+((IF(Y23="X",PRECIOS!$I$24,0))+((IF(Z23="X",PRECIOS!$I$25,0))))))))))</f>
      </c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</row>
    <row r="24" spans="1:48" ht="30" customHeight="1">
      <c r="A24" s="186">
        <v>12</v>
      </c>
      <c r="B24" s="73"/>
      <c r="C24" s="74"/>
      <c r="D24" s="74"/>
      <c r="E24" s="75"/>
      <c r="F24" s="73"/>
      <c r="G24" s="74"/>
      <c r="H24" s="76"/>
      <c r="I24" s="77"/>
      <c r="J24" s="74"/>
      <c r="K24" s="76"/>
      <c r="L24" s="76"/>
      <c r="M24" s="78"/>
      <c r="N24" s="76"/>
      <c r="O24" s="76"/>
      <c r="P24" s="74"/>
      <c r="Q24" s="390"/>
      <c r="R24" s="391"/>
      <c r="S24" s="79"/>
      <c r="T24" s="153">
        <f t="shared" si="1"/>
      </c>
      <c r="U24" s="217">
        <f t="shared" si="0"/>
      </c>
      <c r="V24" s="140"/>
      <c r="W24" s="140"/>
      <c r="X24" s="140"/>
      <c r="Y24" s="140"/>
      <c r="Z24" s="143"/>
      <c r="AA24" s="155">
        <f>IF(SUM((IF(V24="X",PRECIOS!$I$21,0)+((IF(W24="X",PRECIOS!$I$22,0)+((IF(X24="X",PRECIOS!$I$23,0)+((IF(Y24="X",PRECIOS!$I$24,0))+((IF(Z24="X",PRECIOS!$I$25,0))))))))))=0,"",(IF(V24="X",PRECIOS!$I$21,0)+((IF(W24="X",PRECIOS!$I$22,0)+((IF(X24="X",PRECIOS!$I$23,0)+((IF(Y24="X",PRECIOS!$I$24,0))+((IF(Z24="X",PRECIOS!$I$25,0))))))))))</f>
      </c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</row>
    <row r="25" spans="1:48" ht="30" customHeight="1">
      <c r="A25" s="186">
        <v>13</v>
      </c>
      <c r="B25" s="73"/>
      <c r="C25" s="74"/>
      <c r="D25" s="74"/>
      <c r="E25" s="75"/>
      <c r="F25" s="73"/>
      <c r="G25" s="74"/>
      <c r="H25" s="76"/>
      <c r="I25" s="77"/>
      <c r="J25" s="74"/>
      <c r="K25" s="76"/>
      <c r="L25" s="76"/>
      <c r="M25" s="78"/>
      <c r="N25" s="76"/>
      <c r="O25" s="76"/>
      <c r="P25" s="74"/>
      <c r="Q25" s="390"/>
      <c r="R25" s="391"/>
      <c r="S25" s="79"/>
      <c r="T25" s="153">
        <f t="shared" si="1"/>
      </c>
      <c r="U25" s="217">
        <f t="shared" si="0"/>
      </c>
      <c r="V25" s="140"/>
      <c r="W25" s="140"/>
      <c r="X25" s="140"/>
      <c r="Y25" s="140"/>
      <c r="Z25" s="143"/>
      <c r="AA25" s="155">
        <f>IF(SUM((IF(V25="X",PRECIOS!$I$21,0)+((IF(W25="X",PRECIOS!$I$22,0)+((IF(X25="X",PRECIOS!$I$23,0)+((IF(Y25="X",PRECIOS!$I$24,0))+((IF(Z25="X",PRECIOS!$I$25,0))))))))))=0,"",(IF(V25="X",PRECIOS!$I$21,0)+((IF(W25="X",PRECIOS!$I$22,0)+((IF(X25="X",PRECIOS!$I$23,0)+((IF(Y25="X",PRECIOS!$I$24,0))+((IF(Z25="X",PRECIOS!$I$25,0))))))))))</f>
      </c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/>
    </row>
    <row r="26" spans="1:48" ht="30" customHeight="1">
      <c r="A26" s="186">
        <v>14</v>
      </c>
      <c r="B26" s="73"/>
      <c r="C26" s="74"/>
      <c r="D26" s="74"/>
      <c r="E26" s="75"/>
      <c r="F26" s="73"/>
      <c r="G26" s="74"/>
      <c r="H26" s="76"/>
      <c r="I26" s="77"/>
      <c r="J26" s="74"/>
      <c r="K26" s="76"/>
      <c r="L26" s="76"/>
      <c r="M26" s="78"/>
      <c r="N26" s="76"/>
      <c r="O26" s="76"/>
      <c r="P26" s="74"/>
      <c r="Q26" s="390"/>
      <c r="R26" s="391"/>
      <c r="S26" s="79"/>
      <c r="T26" s="153">
        <f t="shared" si="1"/>
      </c>
      <c r="U26" s="217">
        <f t="shared" si="0"/>
      </c>
      <c r="V26" s="140"/>
      <c r="W26" s="140"/>
      <c r="X26" s="140"/>
      <c r="Y26" s="140"/>
      <c r="Z26" s="143"/>
      <c r="AA26" s="155">
        <f>IF(SUM((IF(V26="X",PRECIOS!$I$21,0)+((IF(W26="X",PRECIOS!$I$22,0)+((IF(X26="X",PRECIOS!$I$23,0)+((IF(Y26="X",PRECIOS!$I$24,0))+((IF(Z26="X",PRECIOS!$I$25,0))))))))))=0,"",(IF(V26="X",PRECIOS!$I$21,0)+((IF(W26="X",PRECIOS!$I$22,0)+((IF(X26="X",PRECIOS!$I$23,0)+((IF(Y26="X",PRECIOS!$I$24,0))+((IF(Z26="X",PRECIOS!$I$25,0))))))))))</f>
      </c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</row>
    <row r="27" spans="1:48" ht="30" customHeight="1">
      <c r="A27" s="186">
        <v>15</v>
      </c>
      <c r="B27" s="73"/>
      <c r="C27" s="74"/>
      <c r="D27" s="74"/>
      <c r="E27" s="75"/>
      <c r="F27" s="73"/>
      <c r="G27" s="74"/>
      <c r="H27" s="76"/>
      <c r="I27" s="77"/>
      <c r="J27" s="74"/>
      <c r="K27" s="76"/>
      <c r="L27" s="76"/>
      <c r="M27" s="78"/>
      <c r="N27" s="76"/>
      <c r="O27" s="76"/>
      <c r="P27" s="74"/>
      <c r="Q27" s="390"/>
      <c r="R27" s="391"/>
      <c r="S27" s="79"/>
      <c r="T27" s="153">
        <f t="shared" si="1"/>
      </c>
      <c r="U27" s="217">
        <f t="shared" si="0"/>
      </c>
      <c r="V27" s="140"/>
      <c r="W27" s="140"/>
      <c r="X27" s="140"/>
      <c r="Y27" s="140"/>
      <c r="Z27" s="143"/>
      <c r="AA27" s="155">
        <f>IF(SUM((IF(V27="X",PRECIOS!$I$21,0)+((IF(W27="X",PRECIOS!$I$22,0)+((IF(X27="X",PRECIOS!$I$23,0)+((IF(Y27="X",PRECIOS!$I$24,0))+((IF(Z27="X",PRECIOS!$I$25,0))))))))))=0,"",(IF(V27="X",PRECIOS!$I$21,0)+((IF(W27="X",PRECIOS!$I$22,0)+((IF(X27="X",PRECIOS!$I$23,0)+((IF(Y27="X",PRECIOS!$I$24,0))+((IF(Z27="X",PRECIOS!$I$25,0))))))))))</f>
      </c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</row>
    <row r="28" spans="1:20" ht="30.75" customHeight="1" thickBot="1">
      <c r="A28" s="144"/>
      <c r="B28" s="144"/>
      <c r="C28" s="144"/>
      <c r="D28" s="144"/>
      <c r="E28" s="144"/>
      <c r="F28" s="144"/>
      <c r="G28" s="144"/>
      <c r="H28" s="144"/>
      <c r="I28" s="144"/>
      <c r="J28" s="144"/>
      <c r="K28" s="339" t="s">
        <v>39</v>
      </c>
      <c r="L28" s="339"/>
      <c r="M28" s="339"/>
      <c r="N28" s="339"/>
      <c r="O28" s="339"/>
      <c r="P28" s="339"/>
      <c r="Q28" s="339"/>
      <c r="R28" s="339"/>
      <c r="S28" s="340"/>
      <c r="T28" s="154">
        <f>IF((SUM(T13:T27)+SUM(AA13:AA27))=0,"",(SUM(T13:T27)+SUM(AA13:AA27)))</f>
      </c>
    </row>
    <row r="29" ht="28.5" customHeight="1"/>
    <row r="30" ht="18">
      <c r="M30" s="145"/>
    </row>
    <row r="31" ht="27" customHeight="1">
      <c r="U31" s="183" t="s">
        <v>12</v>
      </c>
    </row>
    <row r="32" ht="15.75">
      <c r="U32" s="183" t="s">
        <v>14</v>
      </c>
    </row>
  </sheetData>
  <sheetProtection password="C016" sheet="1"/>
  <mergeCells count="25">
    <mergeCell ref="A1:C1"/>
    <mergeCell ref="C5:D5"/>
    <mergeCell ref="J5:N5"/>
    <mergeCell ref="O5:R5"/>
    <mergeCell ref="T5:AA9"/>
    <mergeCell ref="C7:D7"/>
    <mergeCell ref="C8:D8"/>
    <mergeCell ref="C12:D12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K28:S28"/>
  </mergeCells>
  <printOptions/>
  <pageMargins left="0.35" right="0.75" top="1" bottom="1" header="0.5118055555555555" footer="0"/>
  <pageSetup fitToHeight="1" fitToWidth="1" horizontalDpi="300" verticalDpi="300" orientation="landscape" paperSize="9" scale="42" r:id="rId4"/>
  <headerFooter alignWithMargins="0">
    <oddFooter>&amp;L&amp;F / &amp;A&amp;R&amp;D</oddFooter>
  </headerFooter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AV32"/>
  <sheetViews>
    <sheetView zoomScale="40" zoomScaleNormal="40" zoomScalePageLayoutView="0" workbookViewId="0" topLeftCell="A1">
      <selection activeCell="S26" sqref="S26"/>
    </sheetView>
  </sheetViews>
  <sheetFormatPr defaultColWidth="11.421875" defaultRowHeight="12.75"/>
  <cols>
    <col min="1" max="1" width="5.421875" style="114" customWidth="1"/>
    <col min="2" max="2" width="19.140625" style="115" customWidth="1"/>
    <col min="3" max="3" width="22.140625" style="114" customWidth="1"/>
    <col min="4" max="4" width="24.7109375" style="114" customWidth="1"/>
    <col min="5" max="5" width="21.8515625" style="114" customWidth="1"/>
    <col min="6" max="6" width="17.28125" style="114" customWidth="1"/>
    <col min="7" max="8" width="5.140625" style="115" customWidth="1"/>
    <col min="9" max="9" width="24.00390625" style="116" customWidth="1"/>
    <col min="10" max="10" width="9.57421875" style="115" customWidth="1"/>
    <col min="11" max="11" width="18.7109375" style="114" customWidth="1"/>
    <col min="12" max="12" width="2.8515625" style="114" customWidth="1"/>
    <col min="13" max="14" width="3.00390625" style="114" customWidth="1"/>
    <col min="15" max="15" width="3.00390625" style="117" customWidth="1"/>
    <col min="16" max="17" width="3.00390625" style="114" customWidth="1"/>
    <col min="18" max="18" width="7.140625" style="114" customWidth="1"/>
    <col min="19" max="19" width="21.8515625" style="114" customWidth="1"/>
    <col min="20" max="20" width="17.28125" style="114" customWidth="1"/>
    <col min="21" max="21" width="57.7109375" style="114" bestFit="1" customWidth="1"/>
    <col min="22" max="22" width="3.7109375" style="114" customWidth="1"/>
    <col min="23" max="23" width="3.28125" style="114" customWidth="1"/>
    <col min="24" max="24" width="3.421875" style="114" customWidth="1"/>
    <col min="25" max="26" width="3.00390625" style="114" customWidth="1"/>
    <col min="27" max="27" width="11.7109375" style="114" bestFit="1" customWidth="1"/>
    <col min="28" max="16384" width="11.421875" style="114" customWidth="1"/>
  </cols>
  <sheetData>
    <row r="1" spans="1:48" ht="66.75" customHeight="1">
      <c r="A1" s="351" t="s">
        <v>40</v>
      </c>
      <c r="B1" s="352"/>
      <c r="C1" s="353"/>
      <c r="D1" s="156"/>
      <c r="E1" s="156"/>
      <c r="F1" s="157"/>
      <c r="G1" s="158"/>
      <c r="H1" s="158"/>
      <c r="I1" s="159"/>
      <c r="J1" s="158"/>
      <c r="K1" s="156"/>
      <c r="L1" s="156"/>
      <c r="M1" s="156"/>
      <c r="N1" s="156"/>
      <c r="O1" s="160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</row>
    <row r="2" spans="1:48" ht="15" customHeight="1">
      <c r="A2" s="161" t="s">
        <v>34</v>
      </c>
      <c r="B2" s="162"/>
      <c r="C2" s="163"/>
      <c r="D2" s="156"/>
      <c r="E2" s="156"/>
      <c r="F2" s="164"/>
      <c r="G2" s="158"/>
      <c r="H2" s="158"/>
      <c r="I2" s="159"/>
      <c r="J2" s="158"/>
      <c r="K2" s="156"/>
      <c r="L2" s="156"/>
      <c r="M2" s="156"/>
      <c r="N2" s="156"/>
      <c r="O2" s="160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</row>
    <row r="3" spans="1:48" ht="14.25">
      <c r="A3" s="165" t="s">
        <v>35</v>
      </c>
      <c r="B3" s="166"/>
      <c r="C3" s="122"/>
      <c r="E3" s="114" t="s">
        <v>41</v>
      </c>
      <c r="F3" s="120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</row>
    <row r="4" spans="1:48" s="125" customFormat="1" ht="15" thickBot="1">
      <c r="A4" s="165" t="s">
        <v>36</v>
      </c>
      <c r="B4" s="195"/>
      <c r="C4" s="196"/>
      <c r="E4" s="114" t="s">
        <v>13</v>
      </c>
      <c r="F4" s="120"/>
      <c r="G4" s="126"/>
      <c r="H4" s="126"/>
      <c r="I4" s="191"/>
      <c r="J4" s="126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68"/>
      <c r="AS4" s="168"/>
      <c r="AT4" s="168"/>
      <c r="AU4" s="168"/>
      <c r="AV4" s="168"/>
    </row>
    <row r="5" spans="1:48" s="136" customFormat="1" ht="21.75" customHeight="1" thickBot="1">
      <c r="A5" s="197" t="s">
        <v>15</v>
      </c>
      <c r="B5" s="198"/>
      <c r="C5" s="354"/>
      <c r="D5" s="354"/>
      <c r="E5" s="214"/>
      <c r="F5" s="172" t="s">
        <v>42</v>
      </c>
      <c r="G5" s="215"/>
      <c r="H5" s="215"/>
      <c r="I5" s="214"/>
      <c r="J5" s="355" t="s">
        <v>16</v>
      </c>
      <c r="K5" s="356"/>
      <c r="L5" s="356"/>
      <c r="M5" s="356"/>
      <c r="N5" s="357"/>
      <c r="O5" s="358" t="s">
        <v>18</v>
      </c>
      <c r="P5" s="359"/>
      <c r="Q5" s="359"/>
      <c r="R5" s="360"/>
      <c r="S5" s="131"/>
      <c r="T5" s="381" t="s">
        <v>50</v>
      </c>
      <c r="U5" s="382"/>
      <c r="V5" s="382"/>
      <c r="W5" s="382"/>
      <c r="X5" s="382"/>
      <c r="Y5" s="382"/>
      <c r="Z5" s="382"/>
      <c r="AA5" s="383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179"/>
      <c r="AQ5" s="179"/>
      <c r="AR5" s="179"/>
      <c r="AS5" s="179"/>
      <c r="AT5" s="179"/>
      <c r="AU5" s="179"/>
      <c r="AV5" s="179"/>
    </row>
    <row r="6" spans="1:48" ht="15.75" customHeight="1" thickBot="1">
      <c r="A6" s="169" t="s">
        <v>37</v>
      </c>
      <c r="B6" s="170"/>
      <c r="C6" s="45"/>
      <c r="D6" s="127"/>
      <c r="E6" s="208"/>
      <c r="F6" s="177" t="s">
        <v>46</v>
      </c>
      <c r="G6" s="121"/>
      <c r="H6" s="121"/>
      <c r="I6" s="213"/>
      <c r="J6" s="121"/>
      <c r="K6" s="208"/>
      <c r="L6" s="208"/>
      <c r="M6" s="208"/>
      <c r="N6" s="208"/>
      <c r="O6" s="136"/>
      <c r="P6" s="208"/>
      <c r="Q6" s="208"/>
      <c r="R6" s="208"/>
      <c r="S6" s="208"/>
      <c r="T6" s="384"/>
      <c r="U6" s="385"/>
      <c r="V6" s="385"/>
      <c r="W6" s="385"/>
      <c r="X6" s="385"/>
      <c r="Y6" s="385"/>
      <c r="Z6" s="385"/>
      <c r="AA6" s="38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</row>
    <row r="7" spans="1:48" ht="13.5" customHeight="1" thickBot="1">
      <c r="A7" s="169" t="s">
        <v>45</v>
      </c>
      <c r="B7" s="170"/>
      <c r="C7" s="370"/>
      <c r="D7" s="370"/>
      <c r="E7" s="208"/>
      <c r="F7" s="210"/>
      <c r="G7" s="121"/>
      <c r="H7" s="121"/>
      <c r="I7" s="211"/>
      <c r="J7" s="121"/>
      <c r="K7" s="212"/>
      <c r="L7" s="208"/>
      <c r="M7" s="208"/>
      <c r="N7" s="208"/>
      <c r="O7" s="136"/>
      <c r="P7" s="208"/>
      <c r="Q7" s="136"/>
      <c r="R7" s="208"/>
      <c r="S7" s="208"/>
      <c r="T7" s="384"/>
      <c r="U7" s="385"/>
      <c r="V7" s="385"/>
      <c r="W7" s="385"/>
      <c r="X7" s="385"/>
      <c r="Y7" s="385"/>
      <c r="Z7" s="385"/>
      <c r="AA7" s="38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</row>
    <row r="8" spans="1:48" ht="13.5" customHeight="1" thickBot="1">
      <c r="A8" s="169" t="s">
        <v>43</v>
      </c>
      <c r="B8" s="170"/>
      <c r="C8" s="371"/>
      <c r="D8" s="371"/>
      <c r="E8" s="206" t="s">
        <v>17</v>
      </c>
      <c r="F8" s="18"/>
      <c r="G8" s="121"/>
      <c r="H8" s="121"/>
      <c r="I8" s="213"/>
      <c r="J8" s="121"/>
      <c r="K8" s="208"/>
      <c r="L8" s="212"/>
      <c r="M8" s="208"/>
      <c r="N8" s="208"/>
      <c r="O8" s="136"/>
      <c r="P8" s="208"/>
      <c r="Q8" s="137"/>
      <c r="R8" s="208"/>
      <c r="S8" s="208"/>
      <c r="T8" s="384"/>
      <c r="U8" s="385"/>
      <c r="V8" s="385"/>
      <c r="W8" s="385"/>
      <c r="X8" s="385"/>
      <c r="Y8" s="385"/>
      <c r="Z8" s="385"/>
      <c r="AA8" s="38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</row>
    <row r="9" spans="1:48" ht="15" thickBot="1">
      <c r="A9" s="169" t="s">
        <v>19</v>
      </c>
      <c r="B9" s="170"/>
      <c r="C9" s="46"/>
      <c r="D9" s="127"/>
      <c r="E9" s="208"/>
      <c r="F9" s="208"/>
      <c r="G9" s="121"/>
      <c r="H9" s="121"/>
      <c r="I9" s="213"/>
      <c r="J9" s="121"/>
      <c r="K9" s="208"/>
      <c r="L9" s="208"/>
      <c r="M9" s="208"/>
      <c r="N9" s="208"/>
      <c r="O9" s="136"/>
      <c r="P9" s="208"/>
      <c r="Q9" s="208"/>
      <c r="R9" s="208"/>
      <c r="S9" s="208"/>
      <c r="T9" s="387"/>
      <c r="U9" s="388"/>
      <c r="V9" s="388"/>
      <c r="W9" s="388"/>
      <c r="X9" s="388"/>
      <c r="Y9" s="388"/>
      <c r="Z9" s="388"/>
      <c r="AA9" s="389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</row>
    <row r="10" spans="1:48" ht="15" thickBot="1">
      <c r="A10" s="175" t="s">
        <v>44</v>
      </c>
      <c r="B10" s="176"/>
      <c r="C10" s="47"/>
      <c r="D10" s="132"/>
      <c r="E10" s="180" t="s">
        <v>20</v>
      </c>
      <c r="F10" s="19"/>
      <c r="K10" s="135" t="s">
        <v>47</v>
      </c>
      <c r="L10" s="135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</row>
    <row r="11" spans="1:48" ht="15.75">
      <c r="A11" s="183" t="s">
        <v>30</v>
      </c>
      <c r="B11" s="184"/>
      <c r="C11" s="47"/>
      <c r="D11" s="132"/>
      <c r="V11" s="139" t="s">
        <v>21</v>
      </c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</row>
    <row r="12" spans="1:48" s="139" customFormat="1" ht="57" customHeight="1">
      <c r="A12" s="146"/>
      <c r="B12" s="147" t="s">
        <v>22</v>
      </c>
      <c r="C12" s="341" t="s">
        <v>23</v>
      </c>
      <c r="D12" s="341"/>
      <c r="E12" s="147" t="s">
        <v>24</v>
      </c>
      <c r="F12" s="148" t="s">
        <v>48</v>
      </c>
      <c r="G12" s="147" t="s">
        <v>25</v>
      </c>
      <c r="H12" s="147" t="s">
        <v>26</v>
      </c>
      <c r="I12" s="149" t="s">
        <v>27</v>
      </c>
      <c r="J12" s="147" t="s">
        <v>28</v>
      </c>
      <c r="K12" s="147" t="s">
        <v>43</v>
      </c>
      <c r="L12" s="147" t="s">
        <v>7</v>
      </c>
      <c r="M12" s="147" t="s">
        <v>3</v>
      </c>
      <c r="N12" s="147" t="s">
        <v>4</v>
      </c>
      <c r="O12" s="147" t="s">
        <v>5</v>
      </c>
      <c r="P12" s="147" t="s">
        <v>6</v>
      </c>
      <c r="Q12" s="342" t="s">
        <v>49</v>
      </c>
      <c r="R12" s="344"/>
      <c r="S12" s="150" t="s">
        <v>38</v>
      </c>
      <c r="T12" s="151" t="s">
        <v>29</v>
      </c>
      <c r="U12" s="151" t="s">
        <v>30</v>
      </c>
      <c r="V12" s="151">
        <v>1</v>
      </c>
      <c r="W12" s="151">
        <v>2</v>
      </c>
      <c r="X12" s="151">
        <v>3</v>
      </c>
      <c r="Y12" s="151">
        <v>4</v>
      </c>
      <c r="Z12" s="151">
        <v>5</v>
      </c>
      <c r="AA12" s="152" t="s">
        <v>29</v>
      </c>
      <c r="AB12" s="185"/>
      <c r="AC12" s="185"/>
      <c r="AD12" s="185"/>
      <c r="AE12" s="187" t="s">
        <v>0</v>
      </c>
      <c r="AF12" s="187" t="s">
        <v>0</v>
      </c>
      <c r="AG12" s="187" t="s">
        <v>0</v>
      </c>
      <c r="AH12" s="187" t="s">
        <v>0</v>
      </c>
      <c r="AI12" s="187" t="s">
        <v>0</v>
      </c>
      <c r="AJ12" s="187"/>
      <c r="AK12" s="187" t="s">
        <v>1</v>
      </c>
      <c r="AL12" s="187" t="s">
        <v>1</v>
      </c>
      <c r="AM12" s="187" t="s">
        <v>1</v>
      </c>
      <c r="AN12" s="187" t="s">
        <v>1</v>
      </c>
      <c r="AO12" s="187" t="s">
        <v>1</v>
      </c>
      <c r="AP12" s="187" t="s">
        <v>2</v>
      </c>
      <c r="AQ12" s="187" t="s">
        <v>2</v>
      </c>
      <c r="AR12" s="187" t="s">
        <v>2</v>
      </c>
      <c r="AS12" s="187" t="s">
        <v>2</v>
      </c>
      <c r="AT12" s="190"/>
      <c r="AU12" s="185"/>
      <c r="AV12" s="185"/>
    </row>
    <row r="13" spans="1:48" ht="30" customHeight="1">
      <c r="A13" s="186">
        <v>1</v>
      </c>
      <c r="B13" s="73"/>
      <c r="C13" s="74"/>
      <c r="D13" s="74"/>
      <c r="E13" s="75"/>
      <c r="F13" s="73"/>
      <c r="G13" s="74"/>
      <c r="H13" s="76"/>
      <c r="I13" s="77"/>
      <c r="J13" s="74"/>
      <c r="K13" s="76"/>
      <c r="L13" s="76"/>
      <c r="M13" s="78"/>
      <c r="N13" s="76"/>
      <c r="O13" s="76"/>
      <c r="P13" s="74"/>
      <c r="Q13" s="392" t="s">
        <v>31</v>
      </c>
      <c r="R13" s="393"/>
      <c r="S13" s="79"/>
      <c r="T13" s="153">
        <f>IF(S13="X",IF(L13="X",($AE$14-2),IF(M13="X",($AF$14-2),IF(N13="X",($AG$14-2),IF(O13="X",($AH$14-2),IF(P13="X",($AI$14-2)))))),IF(S13="",IF(L13="X",$AE$14,IF(M13="X",$AF$14,IF(N13="X",$AG$14,IF(O13="X",$AH$14,IF(P13="X",$AI$14,"")))))))</f>
      </c>
      <c r="U13" s="141">
        <f aca="true" t="shared" si="0" ref="U13:U25">IF(S13="X","HAY QUE AÑADIR UN EMAIL","")</f>
      </c>
      <c r="V13" s="140"/>
      <c r="W13" s="140"/>
      <c r="X13" s="140"/>
      <c r="Y13" s="142"/>
      <c r="Z13" s="143"/>
      <c r="AA13" s="155">
        <f>IF(SUM((IF(V13="X",PRECIOS!$I$21,0)+((IF(W13="X",PRECIOS!$I$22,0)+((IF(X13="X",PRECIOS!$I$23,0)+((IF(Y13="X",PRECIOS!$I$24,0))+((IF(Z13="X",PRECIOS!$I$25,0))))))))))=0,"",(IF(V13="X",PRECIOS!$I$21,0)+((IF(W13="X",PRECIOS!$I$22,0)+((IF(X13="X",PRECIOS!$I$23,0)+((IF(Y13="X",PRECIOS!$I$24,0))+((IF(Z13="X",PRECIOS!$I$25,0))))))))))</f>
      </c>
      <c r="AB13" s="156"/>
      <c r="AC13" s="156"/>
      <c r="AD13" s="156"/>
      <c r="AE13" s="187" t="s">
        <v>7</v>
      </c>
      <c r="AF13" s="187" t="s">
        <v>3</v>
      </c>
      <c r="AG13" s="187" t="s">
        <v>4</v>
      </c>
      <c r="AH13" s="187" t="s">
        <v>5</v>
      </c>
      <c r="AI13" s="187" t="s">
        <v>6</v>
      </c>
      <c r="AJ13" s="187"/>
      <c r="AK13" s="187" t="s">
        <v>7</v>
      </c>
      <c r="AL13" s="187" t="s">
        <v>3</v>
      </c>
      <c r="AM13" s="187" t="s">
        <v>4</v>
      </c>
      <c r="AN13" s="187" t="s">
        <v>5</v>
      </c>
      <c r="AO13" s="187" t="s">
        <v>6</v>
      </c>
      <c r="AP13" s="187" t="s">
        <v>7</v>
      </c>
      <c r="AQ13" s="187" t="s">
        <v>3</v>
      </c>
      <c r="AR13" s="187" t="s">
        <v>4</v>
      </c>
      <c r="AS13" s="187" t="s">
        <v>5</v>
      </c>
      <c r="AT13" s="189"/>
      <c r="AU13" s="156"/>
      <c r="AV13" s="156"/>
    </row>
    <row r="14" spans="1:48" ht="30" customHeight="1">
      <c r="A14" s="186">
        <v>2</v>
      </c>
      <c r="B14" s="80"/>
      <c r="C14" s="81"/>
      <c r="D14" s="81"/>
      <c r="E14" s="82"/>
      <c r="F14" s="80"/>
      <c r="G14" s="81"/>
      <c r="H14" s="83"/>
      <c r="I14" s="84"/>
      <c r="J14" s="81"/>
      <c r="K14" s="83"/>
      <c r="L14" s="83"/>
      <c r="M14" s="85"/>
      <c r="N14" s="83"/>
      <c r="O14" s="83"/>
      <c r="P14" s="81"/>
      <c r="Q14" s="394"/>
      <c r="R14" s="395"/>
      <c r="S14" s="86"/>
      <c r="T14" s="153">
        <f>IF(S14="X",IF(L14="X",($AE$14-2),IF(M14="X",($AF$14-2),IF(N14="X",($AG$14-2),IF(O14="X",($AH$14-2),IF(P14="X",($AI$14-2)))))),IF(S14="",IF(L14="X",$AE$14,IF(M14="X",$AF$14,IF(N14="X",$AG$14,IF(O14="X",$AH$14,IF(P14="X",$AI$14,"")))))))</f>
      </c>
      <c r="U14" s="141">
        <f t="shared" si="0"/>
      </c>
      <c r="V14" s="142"/>
      <c r="W14" s="142"/>
      <c r="X14" s="142"/>
      <c r="Y14" s="142"/>
      <c r="Z14" s="143"/>
      <c r="AA14" s="155">
        <f>IF(SUM((IF(V14="X",PRECIOS!$I$21,0)+((IF(W14="X",PRECIOS!$I$22,0)+((IF(X14="X",PRECIOS!$I$23,0)+((IF(Y14="X",PRECIOS!$I$24,0))+((IF(Z14="X",PRECIOS!$I$25,0))))))))))=0,"",(IF(V14="X",PRECIOS!$I$21,0)+((IF(W14="X",PRECIOS!$I$22,0)+((IF(X14="X",PRECIOS!$I$23,0)+((IF(Y14="X",PRECIOS!$I$24,0))+((IF(Z14="X",PRECIOS!$I$25,0))))))))))</f>
      </c>
      <c r="AB14" s="156"/>
      <c r="AC14" s="156"/>
      <c r="AD14" s="156"/>
      <c r="AE14" s="192">
        <v>67</v>
      </c>
      <c r="AF14" s="192">
        <v>75</v>
      </c>
      <c r="AG14" s="89">
        <v>115</v>
      </c>
      <c r="AH14" s="89">
        <v>165</v>
      </c>
      <c r="AI14" s="89">
        <v>790</v>
      </c>
      <c r="AJ14" s="89"/>
      <c r="AK14" s="89">
        <v>41</v>
      </c>
      <c r="AL14" s="89">
        <v>45</v>
      </c>
      <c r="AM14" s="89">
        <v>66</v>
      </c>
      <c r="AN14" s="89">
        <v>93</v>
      </c>
      <c r="AO14" s="89">
        <v>790</v>
      </c>
      <c r="AP14" s="89">
        <v>19</v>
      </c>
      <c r="AQ14" s="89">
        <v>20</v>
      </c>
      <c r="AR14" s="89">
        <v>28</v>
      </c>
      <c r="AS14" s="89">
        <v>45</v>
      </c>
      <c r="AT14" s="189"/>
      <c r="AU14" s="156"/>
      <c r="AV14" s="156"/>
    </row>
    <row r="15" spans="1:48" ht="30" customHeight="1">
      <c r="A15" s="186">
        <v>3</v>
      </c>
      <c r="B15" s="73"/>
      <c r="C15" s="74"/>
      <c r="D15" s="74"/>
      <c r="E15" s="75"/>
      <c r="F15" s="73"/>
      <c r="G15" s="74"/>
      <c r="H15" s="76"/>
      <c r="I15" s="77"/>
      <c r="J15" s="74"/>
      <c r="K15" s="76"/>
      <c r="L15" s="76"/>
      <c r="M15" s="78"/>
      <c r="N15" s="76"/>
      <c r="O15" s="76"/>
      <c r="P15" s="74"/>
      <c r="Q15" s="390"/>
      <c r="R15" s="391"/>
      <c r="S15" s="79"/>
      <c r="T15" s="153">
        <f>IF(S15="X",IF(L15="X",($AE$14-2),IF(M15="X",($AF$14-2),IF(N15="X",($AG$14-2),IF(O15="X",($AH$14-2),IF(P15="X",($AI$14-2)))))),IF(S15="",IF(L15="X",$AE$14,IF(M15="X",$AF$14,IF(N15="X",$AG$14,IF(O15="X",$AH$14,IF(P15="X",$AI$14,"")))))))</f>
      </c>
      <c r="U15" s="141">
        <f t="shared" si="0"/>
      </c>
      <c r="V15" s="142"/>
      <c r="W15" s="142"/>
      <c r="X15" s="142"/>
      <c r="Y15" s="142"/>
      <c r="Z15" s="143"/>
      <c r="AA15" s="155">
        <f>IF(SUM((IF(V15="X",PRECIOS!$I$21,0)+((IF(W15="X",PRECIOS!$I$22,0)+((IF(X15="X",PRECIOS!$I$23,0)+((IF(Y15="X",PRECIOS!$I$24,0))+((IF(Z15="X",PRECIOS!$I$25,0))))))))))=0,"",(IF(V15="X",PRECIOS!$I$21,0)+((IF(W15="X",PRECIOS!$I$22,0)+((IF(X15="X",PRECIOS!$I$23,0)+((IF(Y15="X",PRECIOS!$I$24,0))+((IF(Z15="X",PRECIOS!$I$25,0))))))))))</f>
      </c>
      <c r="AB15" s="156"/>
      <c r="AC15" s="156"/>
      <c r="AD15" s="156"/>
      <c r="AE15" s="189"/>
      <c r="AF15" s="189"/>
      <c r="AG15" s="189"/>
      <c r="AH15" s="189"/>
      <c r="AI15" s="189"/>
      <c r="AJ15" s="189"/>
      <c r="AK15" s="89">
        <v>22</v>
      </c>
      <c r="AL15" s="89">
        <v>25</v>
      </c>
      <c r="AM15" s="89">
        <v>33</v>
      </c>
      <c r="AN15" s="89">
        <v>50</v>
      </c>
      <c r="AO15" s="189"/>
      <c r="AP15" s="89">
        <v>11</v>
      </c>
      <c r="AQ15" s="89">
        <v>12</v>
      </c>
      <c r="AR15" s="89">
        <v>15</v>
      </c>
      <c r="AS15" s="189"/>
      <c r="AT15" s="189"/>
      <c r="AU15" s="156"/>
      <c r="AV15" s="156"/>
    </row>
    <row r="16" spans="1:48" ht="30" customHeight="1">
      <c r="A16" s="186">
        <v>4</v>
      </c>
      <c r="B16" s="80"/>
      <c r="C16" s="81"/>
      <c r="D16" s="81"/>
      <c r="E16" s="82"/>
      <c r="F16" s="80"/>
      <c r="G16" s="87"/>
      <c r="H16" s="83"/>
      <c r="I16" s="84"/>
      <c r="J16" s="81"/>
      <c r="K16" s="83"/>
      <c r="L16" s="83"/>
      <c r="M16" s="85"/>
      <c r="N16" s="83"/>
      <c r="O16" s="83"/>
      <c r="P16" s="81"/>
      <c r="Q16" s="394"/>
      <c r="R16" s="395"/>
      <c r="S16" s="86"/>
      <c r="T16" s="153">
        <f aca="true" t="shared" si="1" ref="T16:T27">IF(S16="X",IF(L16="X",($AE$14-2),IF(M16="X",($AF$14-2),IF(N16="X",($AG$14-2),IF(O16="X",($AH$14-2),IF(P16="X",($AI$14-2)))))),IF(S16="",IF(L16="X",$AE$14,IF(M16="X",$AF$14,IF(N16="X",$AG$14,IF(O16="X",$AH$14,IF(P16="X",$AI$14,"")))))))</f>
      </c>
      <c r="U16" s="141">
        <f t="shared" si="0"/>
      </c>
      <c r="V16" s="142"/>
      <c r="W16" s="142"/>
      <c r="X16" s="142"/>
      <c r="Y16" s="142"/>
      <c r="Z16" s="143"/>
      <c r="AA16" s="155">
        <f>IF(SUM((IF(V16="X",PRECIOS!$I$21,0)+((IF(W16="X",PRECIOS!$I$22,0)+((IF(X16="X",PRECIOS!$I$23,0)+((IF(Y16="X",PRECIOS!$I$24,0))+((IF(Z16="X",PRECIOS!$I$25,0))))))))))=0,"",(IF(V16="X",PRECIOS!$I$21,0)+((IF(W16="X",PRECIOS!$I$22,0)+((IF(X16="X",PRECIOS!$I$23,0)+((IF(Y16="X",PRECIOS!$I$24,0))+((IF(Z16="X",PRECIOS!$I$25,0))))))))))</f>
      </c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</row>
    <row r="17" spans="1:48" ht="30" customHeight="1">
      <c r="A17" s="186">
        <v>5</v>
      </c>
      <c r="B17" s="73"/>
      <c r="C17" s="74"/>
      <c r="D17" s="74"/>
      <c r="E17" s="75"/>
      <c r="F17" s="73"/>
      <c r="G17" s="74"/>
      <c r="H17" s="76"/>
      <c r="I17" s="77"/>
      <c r="J17" s="74"/>
      <c r="K17" s="76"/>
      <c r="L17" s="76"/>
      <c r="M17" s="78"/>
      <c r="N17" s="76"/>
      <c r="O17" s="76"/>
      <c r="P17" s="74"/>
      <c r="Q17" s="390"/>
      <c r="R17" s="391"/>
      <c r="S17" s="79"/>
      <c r="T17" s="153">
        <f t="shared" si="1"/>
      </c>
      <c r="U17" s="141">
        <f t="shared" si="0"/>
      </c>
      <c r="V17" s="140"/>
      <c r="W17" s="140"/>
      <c r="X17" s="140"/>
      <c r="Y17" s="140"/>
      <c r="Z17" s="143"/>
      <c r="AA17" s="155">
        <f>IF(SUM((IF(V17="X",PRECIOS!$I$21,0)+((IF(W17="X",PRECIOS!$I$22,0)+((IF(X17="X",PRECIOS!$I$23,0)+((IF(Y17="X",PRECIOS!$I$24,0))+((IF(Z17="X",PRECIOS!$I$25,0))))))))))=0,"",(IF(V17="X",PRECIOS!$I$21,0)+((IF(W17="X",PRECIOS!$I$22,0)+((IF(X17="X",PRECIOS!$I$23,0)+((IF(Y17="X",PRECIOS!$I$24,0))+((IF(Z17="X",PRECIOS!$I$25,0))))))))))</f>
      </c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</row>
    <row r="18" spans="1:48" ht="30" customHeight="1">
      <c r="A18" s="186">
        <v>6</v>
      </c>
      <c r="B18" s="73"/>
      <c r="C18" s="74"/>
      <c r="D18" s="74"/>
      <c r="E18" s="75"/>
      <c r="F18" s="73"/>
      <c r="G18" s="74"/>
      <c r="H18" s="76"/>
      <c r="I18" s="77"/>
      <c r="J18" s="74"/>
      <c r="K18" s="76"/>
      <c r="L18" s="76"/>
      <c r="M18" s="78"/>
      <c r="N18" s="76"/>
      <c r="O18" s="76"/>
      <c r="P18" s="74"/>
      <c r="Q18" s="390"/>
      <c r="R18" s="391"/>
      <c r="S18" s="79"/>
      <c r="T18" s="153">
        <f t="shared" si="1"/>
      </c>
      <c r="U18" s="141">
        <f t="shared" si="0"/>
      </c>
      <c r="V18" s="140"/>
      <c r="W18" s="140"/>
      <c r="X18" s="140"/>
      <c r="Y18" s="140"/>
      <c r="Z18" s="143"/>
      <c r="AA18" s="155">
        <f>IF(SUM((IF(V18="X",PRECIOS!$I$21,0)+((IF(W18="X",PRECIOS!$I$22,0)+((IF(X18="X",PRECIOS!$I$23,0)+((IF(Y18="X",PRECIOS!$I$24,0))+((IF(Z18="X",PRECIOS!$I$25,0))))))))))=0,"",(IF(V18="X",PRECIOS!$I$21,0)+((IF(W18="X",PRECIOS!$I$22,0)+((IF(X18="X",PRECIOS!$I$23,0)+((IF(Y18="X",PRECIOS!$I$24,0))+((IF(Z18="X",PRECIOS!$I$25,0))))))))))</f>
      </c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</row>
    <row r="19" spans="1:48" ht="30" customHeight="1">
      <c r="A19" s="186">
        <v>7</v>
      </c>
      <c r="B19" s="73"/>
      <c r="C19" s="74"/>
      <c r="D19" s="74"/>
      <c r="E19" s="75"/>
      <c r="F19" s="73"/>
      <c r="G19" s="74"/>
      <c r="H19" s="76"/>
      <c r="I19" s="77"/>
      <c r="J19" s="74"/>
      <c r="K19" s="76"/>
      <c r="L19" s="76"/>
      <c r="M19" s="78"/>
      <c r="N19" s="76"/>
      <c r="O19" s="76"/>
      <c r="P19" s="74"/>
      <c r="Q19" s="390"/>
      <c r="R19" s="391"/>
      <c r="S19" s="79"/>
      <c r="T19" s="153">
        <f t="shared" si="1"/>
      </c>
      <c r="U19" s="141">
        <f t="shared" si="0"/>
      </c>
      <c r="V19" s="140"/>
      <c r="W19" s="140"/>
      <c r="X19" s="140"/>
      <c r="Y19" s="140"/>
      <c r="Z19" s="143"/>
      <c r="AA19" s="155">
        <f>IF(SUM((IF(V19="X",PRECIOS!$I$21,0)+((IF(W19="X",PRECIOS!$I$22,0)+((IF(X19="X",PRECIOS!$I$23,0)+((IF(Y19="X",PRECIOS!$I$24,0))+((IF(Z19="X",PRECIOS!$I$25,0))))))))))=0,"",(IF(V19="X",PRECIOS!$I$21,0)+((IF(W19="X",PRECIOS!$I$22,0)+((IF(X19="X",PRECIOS!$I$23,0)+((IF(Y19="X",PRECIOS!$I$24,0))+((IF(Z19="X",PRECIOS!$I$25,0))))))))))</f>
      </c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</row>
    <row r="20" spans="1:48" ht="30" customHeight="1">
      <c r="A20" s="186">
        <v>8</v>
      </c>
      <c r="B20" s="73"/>
      <c r="C20" s="74"/>
      <c r="D20" s="74"/>
      <c r="E20" s="75"/>
      <c r="F20" s="73"/>
      <c r="G20" s="74"/>
      <c r="H20" s="76"/>
      <c r="I20" s="77"/>
      <c r="J20" s="74"/>
      <c r="K20" s="76"/>
      <c r="L20" s="76"/>
      <c r="M20" s="78"/>
      <c r="N20" s="76"/>
      <c r="O20" s="76"/>
      <c r="P20" s="74"/>
      <c r="Q20" s="390"/>
      <c r="R20" s="391"/>
      <c r="S20" s="79"/>
      <c r="T20" s="153">
        <f t="shared" si="1"/>
      </c>
      <c r="U20" s="141">
        <f t="shared" si="0"/>
      </c>
      <c r="V20" s="140"/>
      <c r="W20" s="140"/>
      <c r="X20" s="140"/>
      <c r="Y20" s="140"/>
      <c r="Z20" s="143"/>
      <c r="AA20" s="155">
        <f>IF(SUM((IF(V20="X",PRECIOS!$I$21,0)+((IF(W20="X",PRECIOS!$I$22,0)+((IF(X20="X",PRECIOS!$I$23,0)+((IF(Y20="X",PRECIOS!$I$24,0))+((IF(Z20="X",PRECIOS!$I$25,0))))))))))=0,"",(IF(V20="X",PRECIOS!$I$21,0)+((IF(W20="X",PRECIOS!$I$22,0)+((IF(X20="X",PRECIOS!$I$23,0)+((IF(Y20="X",PRECIOS!$I$24,0))+((IF(Z20="X",PRECIOS!$I$25,0))))))))))</f>
      </c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</row>
    <row r="21" spans="1:48" ht="30" customHeight="1">
      <c r="A21" s="186">
        <v>9</v>
      </c>
      <c r="B21" s="73"/>
      <c r="C21" s="74"/>
      <c r="D21" s="74"/>
      <c r="E21" s="75"/>
      <c r="F21" s="73"/>
      <c r="G21" s="74"/>
      <c r="H21" s="76"/>
      <c r="I21" s="77"/>
      <c r="J21" s="74"/>
      <c r="K21" s="76"/>
      <c r="L21" s="76"/>
      <c r="M21" s="78"/>
      <c r="N21" s="76"/>
      <c r="O21" s="76"/>
      <c r="P21" s="74"/>
      <c r="Q21" s="390"/>
      <c r="R21" s="391"/>
      <c r="S21" s="79"/>
      <c r="T21" s="153">
        <f t="shared" si="1"/>
      </c>
      <c r="U21" s="141">
        <f t="shared" si="0"/>
      </c>
      <c r="V21" s="140"/>
      <c r="W21" s="140"/>
      <c r="X21" s="140"/>
      <c r="Y21" s="140"/>
      <c r="Z21" s="143"/>
      <c r="AA21" s="155">
        <f>IF(SUM((IF(V21="X",PRECIOS!$I$21,0)+((IF(W21="X",PRECIOS!$I$22,0)+((IF(X21="X",PRECIOS!$I$23,0)+((IF(Y21="X",PRECIOS!$I$24,0))+((IF(Z21="X",PRECIOS!$I$25,0))))))))))=0,"",(IF(V21="X",PRECIOS!$I$21,0)+((IF(W21="X",PRECIOS!$I$22,0)+((IF(X21="X",PRECIOS!$I$23,0)+((IF(Y21="X",PRECIOS!$I$24,0))+((IF(Z21="X",PRECIOS!$I$25,0))))))))))</f>
      </c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</row>
    <row r="22" spans="1:48" ht="30" customHeight="1">
      <c r="A22" s="186">
        <v>10</v>
      </c>
      <c r="B22" s="73"/>
      <c r="C22" s="74"/>
      <c r="D22" s="74"/>
      <c r="E22" s="75"/>
      <c r="F22" s="73"/>
      <c r="G22" s="74"/>
      <c r="H22" s="76"/>
      <c r="I22" s="77"/>
      <c r="J22" s="74"/>
      <c r="K22" s="76"/>
      <c r="L22" s="76"/>
      <c r="M22" s="78"/>
      <c r="N22" s="76"/>
      <c r="O22" s="76"/>
      <c r="P22" s="74"/>
      <c r="Q22" s="390"/>
      <c r="R22" s="391"/>
      <c r="S22" s="79"/>
      <c r="T22" s="153">
        <f t="shared" si="1"/>
      </c>
      <c r="U22" s="141">
        <f t="shared" si="0"/>
      </c>
      <c r="V22" s="140"/>
      <c r="W22" s="140"/>
      <c r="X22" s="140"/>
      <c r="Y22" s="140"/>
      <c r="Z22" s="143"/>
      <c r="AA22" s="155">
        <f>IF(SUM((IF(V22="X",PRECIOS!$I$21,0)+((IF(W22="X",PRECIOS!$I$22,0)+((IF(X22="X",PRECIOS!$I$23,0)+((IF(Y22="X",PRECIOS!$I$24,0))+((IF(Z22="X",PRECIOS!$I$25,0))))))))))=0,"",(IF(V22="X",PRECIOS!$I$21,0)+((IF(W22="X",PRECIOS!$I$22,0)+((IF(X22="X",PRECIOS!$I$23,0)+((IF(Y22="X",PRECIOS!$I$24,0))+((IF(Z22="X",PRECIOS!$I$25,0))))))))))</f>
      </c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</row>
    <row r="23" spans="1:48" ht="30" customHeight="1">
      <c r="A23" s="186">
        <v>11</v>
      </c>
      <c r="B23" s="73"/>
      <c r="C23" s="74"/>
      <c r="D23" s="74"/>
      <c r="E23" s="75"/>
      <c r="F23" s="73"/>
      <c r="G23" s="74"/>
      <c r="H23" s="76"/>
      <c r="I23" s="77"/>
      <c r="J23" s="74"/>
      <c r="K23" s="76"/>
      <c r="L23" s="76"/>
      <c r="M23" s="78"/>
      <c r="N23" s="76"/>
      <c r="O23" s="76"/>
      <c r="P23" s="74"/>
      <c r="Q23" s="390"/>
      <c r="R23" s="391"/>
      <c r="S23" s="79"/>
      <c r="T23" s="153">
        <f t="shared" si="1"/>
      </c>
      <c r="U23" s="141">
        <f t="shared" si="0"/>
      </c>
      <c r="V23" s="140"/>
      <c r="W23" s="140"/>
      <c r="X23" s="140"/>
      <c r="Y23" s="140"/>
      <c r="Z23" s="143"/>
      <c r="AA23" s="155">
        <f>IF(SUM((IF(V23="X",PRECIOS!$I$21,0)+((IF(W23="X",PRECIOS!$I$22,0)+((IF(X23="X",PRECIOS!$I$23,0)+((IF(Y23="X",PRECIOS!$I$24,0))+((IF(Z23="X",PRECIOS!$I$25,0))))))))))=0,"",(IF(V23="X",PRECIOS!$I$21,0)+((IF(W23="X",PRECIOS!$I$22,0)+((IF(X23="X",PRECIOS!$I$23,0)+((IF(Y23="X",PRECIOS!$I$24,0))+((IF(Z23="X",PRECIOS!$I$25,0))))))))))</f>
      </c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</row>
    <row r="24" spans="1:48" ht="30" customHeight="1">
      <c r="A24" s="186">
        <v>12</v>
      </c>
      <c r="B24" s="73"/>
      <c r="C24" s="74"/>
      <c r="D24" s="74"/>
      <c r="E24" s="75"/>
      <c r="F24" s="73"/>
      <c r="G24" s="74"/>
      <c r="H24" s="76"/>
      <c r="I24" s="77"/>
      <c r="J24" s="74"/>
      <c r="K24" s="76"/>
      <c r="L24" s="76"/>
      <c r="M24" s="78"/>
      <c r="N24" s="76"/>
      <c r="O24" s="76"/>
      <c r="P24" s="74"/>
      <c r="Q24" s="390"/>
      <c r="R24" s="391"/>
      <c r="S24" s="79"/>
      <c r="T24" s="153">
        <f t="shared" si="1"/>
      </c>
      <c r="U24" s="141">
        <f t="shared" si="0"/>
      </c>
      <c r="V24" s="140"/>
      <c r="W24" s="140"/>
      <c r="X24" s="140"/>
      <c r="Y24" s="140"/>
      <c r="Z24" s="143"/>
      <c r="AA24" s="155">
        <f>IF(SUM((IF(V24="X",PRECIOS!$I$21,0)+((IF(W24="X",PRECIOS!$I$22,0)+((IF(X24="X",PRECIOS!$I$23,0)+((IF(Y24="X",PRECIOS!$I$24,0))+((IF(Z24="X",PRECIOS!$I$25,0))))))))))=0,"",(IF(V24="X",PRECIOS!$I$21,0)+((IF(W24="X",PRECIOS!$I$22,0)+((IF(X24="X",PRECIOS!$I$23,0)+((IF(Y24="X",PRECIOS!$I$24,0))+((IF(Z24="X",PRECIOS!$I$25,0))))))))))</f>
      </c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</row>
    <row r="25" spans="1:48" ht="30" customHeight="1">
      <c r="A25" s="186">
        <v>13</v>
      </c>
      <c r="B25" s="73"/>
      <c r="C25" s="74"/>
      <c r="D25" s="74"/>
      <c r="E25" s="75"/>
      <c r="F25" s="73"/>
      <c r="G25" s="74"/>
      <c r="H25" s="76"/>
      <c r="I25" s="77"/>
      <c r="J25" s="74"/>
      <c r="K25" s="76"/>
      <c r="L25" s="76"/>
      <c r="M25" s="78"/>
      <c r="N25" s="76"/>
      <c r="O25" s="76"/>
      <c r="P25" s="74"/>
      <c r="Q25" s="390"/>
      <c r="R25" s="391"/>
      <c r="S25" s="79"/>
      <c r="T25" s="153">
        <f t="shared" si="1"/>
      </c>
      <c r="U25" s="141">
        <f t="shared" si="0"/>
      </c>
      <c r="V25" s="140"/>
      <c r="W25" s="140"/>
      <c r="X25" s="140"/>
      <c r="Y25" s="140"/>
      <c r="Z25" s="143"/>
      <c r="AA25" s="155">
        <f>IF(SUM((IF(V25="X",PRECIOS!$I$21,0)+((IF(W25="X",PRECIOS!$I$22,0)+((IF(X25="X",PRECIOS!$I$23,0)+((IF(Y25="X",PRECIOS!$I$24,0))+((IF(Z25="X",PRECIOS!$I$25,0))))))))))=0,"",(IF(V25="X",PRECIOS!$I$21,0)+((IF(W25="X",PRECIOS!$I$22,0)+((IF(X25="X",PRECIOS!$I$23,0)+((IF(Y25="X",PRECIOS!$I$24,0))+((IF(Z25="X",PRECIOS!$I$25,0))))))))))</f>
      </c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/>
    </row>
    <row r="26" spans="1:48" ht="30" customHeight="1">
      <c r="A26" s="186">
        <v>14</v>
      </c>
      <c r="B26" s="73"/>
      <c r="C26" s="74"/>
      <c r="D26" s="74"/>
      <c r="E26" s="75"/>
      <c r="F26" s="73"/>
      <c r="G26" s="74"/>
      <c r="H26" s="76"/>
      <c r="I26" s="77"/>
      <c r="J26" s="74"/>
      <c r="K26" s="76"/>
      <c r="L26" s="76"/>
      <c r="M26" s="78"/>
      <c r="N26" s="76"/>
      <c r="O26" s="76"/>
      <c r="P26" s="74"/>
      <c r="Q26" s="390"/>
      <c r="R26" s="391"/>
      <c r="S26" s="79"/>
      <c r="T26" s="153">
        <f t="shared" si="1"/>
      </c>
      <c r="U26" s="141">
        <f>IF(S26="X","HAY QUE AÑADIR UN EMAIL","")</f>
      </c>
      <c r="V26" s="140"/>
      <c r="W26" s="140"/>
      <c r="X26" s="140"/>
      <c r="Y26" s="140"/>
      <c r="Z26" s="143"/>
      <c r="AA26" s="155">
        <f>IF(SUM((IF(V26="X",PRECIOS!$I$21,0)+((IF(W26="X",PRECIOS!$I$22,0)+((IF(X26="X",PRECIOS!$I$23,0)+((IF(Y26="X",PRECIOS!$I$24,0))+((IF(Z26="X",PRECIOS!$I$25,0))))))))))=0,"",(IF(V26="X",PRECIOS!$I$21,0)+((IF(W26="X",PRECIOS!$I$22,0)+((IF(X26="X",PRECIOS!$I$23,0)+((IF(Y26="X",PRECIOS!$I$24,0))+((IF(Z26="X",PRECIOS!$I$25,0))))))))))</f>
      </c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</row>
    <row r="27" spans="1:48" ht="30" customHeight="1">
      <c r="A27" s="186">
        <v>15</v>
      </c>
      <c r="B27" s="73"/>
      <c r="C27" s="74"/>
      <c r="D27" s="74"/>
      <c r="E27" s="75"/>
      <c r="F27" s="73"/>
      <c r="G27" s="74"/>
      <c r="H27" s="76"/>
      <c r="I27" s="77"/>
      <c r="J27" s="74"/>
      <c r="K27" s="76"/>
      <c r="L27" s="76"/>
      <c r="M27" s="78"/>
      <c r="N27" s="76"/>
      <c r="O27" s="76"/>
      <c r="P27" s="74"/>
      <c r="Q27" s="390"/>
      <c r="R27" s="391"/>
      <c r="S27" s="79"/>
      <c r="T27" s="153">
        <f t="shared" si="1"/>
      </c>
      <c r="U27" s="141">
        <f>IF(S27="X","HAY QUE AÑADIR UN EMAIL","")</f>
      </c>
      <c r="V27" s="140"/>
      <c r="W27" s="140"/>
      <c r="X27" s="140"/>
      <c r="Y27" s="140"/>
      <c r="Z27" s="143"/>
      <c r="AA27" s="155">
        <f>IF(SUM((IF(V27="X",PRECIOS!$I$21,0)+((IF(W27="X",PRECIOS!$I$22,0)+((IF(X27="X",PRECIOS!$I$23,0)+((IF(Y27="X",PRECIOS!$I$24,0))+((IF(Z27="X",PRECIOS!$I$25,0))))))))))=0,"",(IF(V27="X",PRECIOS!$I$21,0)+((IF(W27="X",PRECIOS!$I$22,0)+((IF(X27="X",PRECIOS!$I$23,0)+((IF(Y27="X",PRECIOS!$I$24,0))+((IF(Z27="X",PRECIOS!$I$25,0))))))))))</f>
      </c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</row>
    <row r="28" spans="1:20" ht="30.75" customHeight="1" thickBot="1">
      <c r="A28" s="144"/>
      <c r="B28" s="144"/>
      <c r="C28" s="144"/>
      <c r="D28" s="144"/>
      <c r="E28" s="144"/>
      <c r="F28" s="144"/>
      <c r="G28" s="144"/>
      <c r="H28" s="144"/>
      <c r="I28" s="144"/>
      <c r="J28" s="144"/>
      <c r="K28" s="339" t="s">
        <v>39</v>
      </c>
      <c r="L28" s="339"/>
      <c r="M28" s="339"/>
      <c r="N28" s="339"/>
      <c r="O28" s="339"/>
      <c r="P28" s="339"/>
      <c r="Q28" s="339"/>
      <c r="R28" s="339"/>
      <c r="S28" s="340"/>
      <c r="T28" s="154">
        <f>IF((SUM(T13:T27)+SUM(AA13:AA27))=0,"",(SUM(T13:T27)+SUM(AA13:AA27)))</f>
      </c>
    </row>
    <row r="29" ht="28.5" customHeight="1"/>
    <row r="30" ht="18">
      <c r="M30" s="145"/>
    </row>
    <row r="31" ht="27" customHeight="1">
      <c r="U31" s="183" t="s">
        <v>12</v>
      </c>
    </row>
    <row r="32" ht="15.75">
      <c r="U32" s="183" t="s">
        <v>14</v>
      </c>
    </row>
  </sheetData>
  <sheetProtection password="C016" sheet="1"/>
  <mergeCells count="25">
    <mergeCell ref="A1:C1"/>
    <mergeCell ref="C5:D5"/>
    <mergeCell ref="J5:N5"/>
    <mergeCell ref="O5:R5"/>
    <mergeCell ref="T5:AA9"/>
    <mergeCell ref="C7:D7"/>
    <mergeCell ref="C8:D8"/>
    <mergeCell ref="C12:D12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K28:S28"/>
  </mergeCells>
  <printOptions/>
  <pageMargins left="0.35" right="0.75" top="1" bottom="1" header="0.5118055555555555" footer="0"/>
  <pageSetup fitToHeight="1" fitToWidth="1" horizontalDpi="300" verticalDpi="300" orientation="landscape" paperSize="9" scale="42" r:id="rId4"/>
  <headerFooter alignWithMargins="0">
    <oddFooter>&amp;L&amp;F / &amp;A&amp;R&amp;D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</dc:creator>
  <cp:keywords/>
  <dc:description/>
  <cp:lastModifiedBy>fdmcm</cp:lastModifiedBy>
  <cp:lastPrinted>2020-12-04T10:40:41Z</cp:lastPrinted>
  <dcterms:created xsi:type="dcterms:W3CDTF">2001-01-03T15:42:07Z</dcterms:created>
  <dcterms:modified xsi:type="dcterms:W3CDTF">2020-12-20T12:24:52Z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-2104398816</vt:i4>
  </property>
  <property fmtid="{D5CDD505-2E9C-101B-9397-08002B2CF9AE}" pid="3" name="_AuthorEmail">
    <vt:lpwstr>cortea@ccm.es</vt:lpwstr>
  </property>
  <property fmtid="{D5CDD505-2E9C-101B-9397-08002B2CF9AE}" pid="4" name="_AuthorEmailDisplayName">
    <vt:lpwstr>Carlos Alfonso Ortega Abarca</vt:lpwstr>
  </property>
  <property fmtid="{D5CDD505-2E9C-101B-9397-08002B2CF9AE}" pid="5" name="_EmailSubject">
    <vt:lpwstr>HOJA EXCELL</vt:lpwstr>
  </property>
  <property fmtid="{D5CDD505-2E9C-101B-9397-08002B2CF9AE}" pid="6" name="_ReviewingToolsShownOnce">
    <vt:lpwstr/>
  </property>
</Properties>
</file>